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tabRatio="1000" activeTab="17"/>
  </bookViews>
  <sheets>
    <sheet name="ian.1" sheetId="1" r:id="rId1"/>
    <sheet name="ian (2)" sheetId="2" r:id="rId2"/>
    <sheet name="feb.1" sheetId="3" r:id="rId3"/>
    <sheet name="feb.(2)" sheetId="4" r:id="rId4"/>
    <sheet name="mar" sheetId="5" r:id="rId5"/>
    <sheet name="apr" sheetId="6" r:id="rId6"/>
    <sheet name="apr (2)" sheetId="7" r:id="rId7"/>
    <sheet name="apr (3)" sheetId="8" r:id="rId8"/>
    <sheet name="mai" sheetId="9" r:id="rId9"/>
    <sheet name="mai (2)" sheetId="10" r:id="rId10"/>
    <sheet name="iunie" sheetId="11" r:id="rId11"/>
    <sheet name="iulie" sheetId="12" r:id="rId12"/>
    <sheet name="aug" sheetId="13" r:id="rId13"/>
    <sheet name="aug (2)" sheetId="14" r:id="rId14"/>
    <sheet name="sep" sheetId="15" r:id="rId15"/>
    <sheet name="sep (2)" sheetId="16" r:id="rId16"/>
    <sheet name="nr.b.t-asig" sheetId="17" r:id="rId17"/>
    <sheet name="ctr" sheetId="18" r:id="rId18"/>
  </sheets>
  <definedNames/>
  <calcPr fullCalcOnLoad="1"/>
</workbook>
</file>

<file path=xl/sharedStrings.xml><?xml version="1.0" encoding="utf-8"?>
<sst xmlns="http://schemas.openxmlformats.org/spreadsheetml/2006/main" count="1809" uniqueCount="361">
  <si>
    <t>nr.contract</t>
  </si>
  <si>
    <t>Furnizor</t>
  </si>
  <si>
    <t>2ASP</t>
  </si>
  <si>
    <t>Biomedica SRL Tgv</t>
  </si>
  <si>
    <t>3ASP</t>
  </si>
  <si>
    <t>Ciprosyl Med SRL Titu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</si>
  <si>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</si>
  <si>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</si>
  <si>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</si>
  <si>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</si>
  <si>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</si>
  <si>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</si>
  <si>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</si>
  <si>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</si>
  <si>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</si>
  <si>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</si>
  <si>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</si>
  <si>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</si>
  <si>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</si>
  <si>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</si>
  <si>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</si>
  <si>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</si>
  <si>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14ASP</t>
  </si>
  <si>
    <t>INCD.V.Babes Buc</t>
  </si>
  <si>
    <t>20ASP</t>
  </si>
  <si>
    <t>Eurotop Medical Center SRL Tgv</t>
  </si>
  <si>
    <t>26ASP</t>
  </si>
  <si>
    <t>CMI dr Cosmiuc L.Tgv.</t>
  </si>
  <si>
    <t>27ASP</t>
  </si>
  <si>
    <t>CMI dr Ilie Constantinescu O.Tgv.</t>
  </si>
  <si>
    <t>32ASP</t>
  </si>
  <si>
    <t>Domina Sana SRL Buc.</t>
  </si>
  <si>
    <t>TOTAL analize laborator</t>
  </si>
  <si>
    <t>25ASP</t>
  </si>
  <si>
    <t>Prolife SRL Tgv</t>
  </si>
  <si>
    <t>35ASP</t>
  </si>
  <si>
    <t>Total Radiology SRL Buc.</t>
  </si>
  <si>
    <t>TOTAL servicii radiologie</t>
  </si>
  <si>
    <t>8AS</t>
  </si>
  <si>
    <t>Spitalul mun.Moreni</t>
  </si>
  <si>
    <t>11AS</t>
  </si>
  <si>
    <t>TOTAL ecografii(clinice)</t>
  </si>
  <si>
    <t>380MF</t>
  </si>
  <si>
    <t>CMI dr.Larie Bianca Butimanu</t>
  </si>
  <si>
    <t>TOTAL ecografii(med.fam.)</t>
  </si>
  <si>
    <t>TOTAL GENERAL(lei)</t>
  </si>
  <si>
    <t>ian</t>
  </si>
  <si>
    <t>feb</t>
  </si>
  <si>
    <t>mar</t>
  </si>
  <si>
    <t>Spitalul jud.de urgenta Tgv.</t>
  </si>
  <si>
    <t>Spitalul or.Pucioasa</t>
  </si>
  <si>
    <t>Spitalul or.Gaesti</t>
  </si>
  <si>
    <t>TOTAL servicii expl.functionale</t>
  </si>
  <si>
    <t>36ASP</t>
  </si>
  <si>
    <t>Lotus Med SRL Buc.</t>
  </si>
  <si>
    <t>TOTAL anatomie patologica</t>
  </si>
  <si>
    <t>37ASP</t>
  </si>
  <si>
    <t>38ASP</t>
  </si>
  <si>
    <t>39ASP</t>
  </si>
  <si>
    <t>86ST</t>
  </si>
  <si>
    <t>TOTAL radiografii dentare</t>
  </si>
  <si>
    <t>40ASP</t>
  </si>
  <si>
    <t>Spitalul jud.de urgentaTgv</t>
  </si>
  <si>
    <t>Asistenta medicala pt.specialitati paraclinice-activitate curenta</t>
  </si>
  <si>
    <t>bun plata</t>
  </si>
  <si>
    <t>suma(lei)</t>
  </si>
  <si>
    <t>factura/data</t>
  </si>
  <si>
    <t>INCD V.Babes Buc.</t>
  </si>
  <si>
    <t>TOTAL ex.histopatol.si citologice</t>
  </si>
  <si>
    <t>Spitalul oras.Pucioasa</t>
  </si>
  <si>
    <t>TOTAL serv. radiologie imagistica</t>
  </si>
  <si>
    <t>TOTAL serv.explorari functionale</t>
  </si>
  <si>
    <t>Spital jud.de urgentaTgv</t>
  </si>
  <si>
    <t>TOTAL  radiografii dentare</t>
  </si>
  <si>
    <t>Sef serv.Relatii cu furnizorii</t>
  </si>
  <si>
    <t>Intocmit</t>
  </si>
  <si>
    <t>ec.Georgeta Ionita</t>
  </si>
  <si>
    <t>ec.Briceag C.tin</t>
  </si>
  <si>
    <t xml:space="preserve">tr.I </t>
  </si>
  <si>
    <t>apr</t>
  </si>
  <si>
    <t>mai</t>
  </si>
  <si>
    <t>iun</t>
  </si>
  <si>
    <t>tr.II</t>
  </si>
  <si>
    <t>iul</t>
  </si>
  <si>
    <t>aug</t>
  </si>
  <si>
    <t>sep</t>
  </si>
  <si>
    <t>tr.III</t>
  </si>
  <si>
    <t>oct</t>
  </si>
  <si>
    <t>nov</t>
  </si>
  <si>
    <t>dec</t>
  </si>
  <si>
    <t>tr.IV</t>
  </si>
  <si>
    <t>facturat pt.ianuarie</t>
  </si>
  <si>
    <t>refuz pt.ianuarie</t>
  </si>
  <si>
    <t>27/31.01.16</t>
  </si>
  <si>
    <t>020/31.01.16</t>
  </si>
  <si>
    <t>912053/31.01.16</t>
  </si>
  <si>
    <t>62/31.01.16</t>
  </si>
  <si>
    <t>912051/31.01.16</t>
  </si>
  <si>
    <t>00000659/31.01.16</t>
  </si>
  <si>
    <t>33/31.01.16</t>
  </si>
  <si>
    <t>19/31.01.16</t>
  </si>
  <si>
    <t>0020/31.01.16</t>
  </si>
  <si>
    <t>20/31.01.16</t>
  </si>
  <si>
    <t>259/31.01.16</t>
  </si>
  <si>
    <t>878848/31.01.16</t>
  </si>
  <si>
    <t>433/29.01.16</t>
  </si>
  <si>
    <t>22/31.01.16</t>
  </si>
  <si>
    <t>433/31.01.16</t>
  </si>
  <si>
    <t>134/31.01.16</t>
  </si>
  <si>
    <t>001834/31.01.16</t>
  </si>
  <si>
    <t>04468252/31.01.16</t>
  </si>
  <si>
    <t>00000661/31.01.16</t>
  </si>
  <si>
    <t>340/31.01.16</t>
  </si>
  <si>
    <t>2016020/31.01.16</t>
  </si>
  <si>
    <t>18.02.2016</t>
  </si>
  <si>
    <t>23.02.2016</t>
  </si>
  <si>
    <t>012/31.01.16</t>
  </si>
  <si>
    <t>013/31.01.16</t>
  </si>
  <si>
    <t>facturat pt.februarie</t>
  </si>
  <si>
    <t>refuz pt.februarie</t>
  </si>
  <si>
    <t>00000662/29.02.16</t>
  </si>
  <si>
    <t>34/29.02.16</t>
  </si>
  <si>
    <t>20/29.02.16</t>
  </si>
  <si>
    <t>21/29.02.16</t>
  </si>
  <si>
    <t>270/29.02.16</t>
  </si>
  <si>
    <t>29/29.02.16</t>
  </si>
  <si>
    <t>021/29.02.16</t>
  </si>
  <si>
    <t>912056/29.02.16</t>
  </si>
  <si>
    <t>04468264/29.02.16</t>
  </si>
  <si>
    <t>64/29.02.16</t>
  </si>
  <si>
    <t>912055/29.02.16</t>
  </si>
  <si>
    <t>0021/29.02.16</t>
  </si>
  <si>
    <t>878849/29.02.16</t>
  </si>
  <si>
    <t>2016047/29.02.16</t>
  </si>
  <si>
    <t>001844/29.02.16</t>
  </si>
  <si>
    <t>00000663/29.02.16</t>
  </si>
  <si>
    <t>494/29.02.16</t>
  </si>
  <si>
    <t>347/29.02.16</t>
  </si>
  <si>
    <t>23/29.02.16</t>
  </si>
  <si>
    <t>027/29.02.16</t>
  </si>
  <si>
    <t>2258/29.02.16</t>
  </si>
  <si>
    <t>140/29.02.16</t>
  </si>
  <si>
    <t>17.03.2016</t>
  </si>
  <si>
    <t>21.03.2016</t>
  </si>
  <si>
    <t>028/29.02.16</t>
  </si>
  <si>
    <t>facturat pt.martie</t>
  </si>
  <si>
    <t>refuz pt.martie</t>
  </si>
  <si>
    <t>00000666/31.03.16</t>
  </si>
  <si>
    <t>36/31.03.16</t>
  </si>
  <si>
    <t>21/31.03.16</t>
  </si>
  <si>
    <t>0022/31.03.16</t>
  </si>
  <si>
    <t>22/31.03.16</t>
  </si>
  <si>
    <t>267/31.03.16</t>
  </si>
  <si>
    <t>878850/31.03.16</t>
  </si>
  <si>
    <t>543/31.03.16</t>
  </si>
  <si>
    <t>31/31.03.16</t>
  </si>
  <si>
    <t>348/31.03.16</t>
  </si>
  <si>
    <t>24/31.03.16</t>
  </si>
  <si>
    <t>022/31.03.16</t>
  </si>
  <si>
    <t>2016075/31.03.16</t>
  </si>
  <si>
    <t>199/31.03.16</t>
  </si>
  <si>
    <t>912059/31.03.16</t>
  </si>
  <si>
    <t>153/31.03.16</t>
  </si>
  <si>
    <t>001953/31.03.16</t>
  </si>
  <si>
    <t>04468279/31.03.16</t>
  </si>
  <si>
    <t>65/31.03.16</t>
  </si>
  <si>
    <t>00000667/31.03.16</t>
  </si>
  <si>
    <t>912058/31.03.16</t>
  </si>
  <si>
    <t>045/31.03.16</t>
  </si>
  <si>
    <t>046/31.03.16</t>
  </si>
  <si>
    <t>19.04.2016</t>
  </si>
  <si>
    <t>facturat pt.aprilie</t>
  </si>
  <si>
    <t>refuz pt.aprilie</t>
  </si>
  <si>
    <t>00000669//30.04.16</t>
  </si>
  <si>
    <t>22/30.04.16</t>
  </si>
  <si>
    <t>23/30.04.16</t>
  </si>
  <si>
    <t>269/30.04.16</t>
  </si>
  <si>
    <t>878851/30.04.16</t>
  </si>
  <si>
    <t>34/30.04.16</t>
  </si>
  <si>
    <t>023/30.04.16</t>
  </si>
  <si>
    <t>059/30.04.16</t>
  </si>
  <si>
    <t>2016113/30.04.16</t>
  </si>
  <si>
    <t>912060/30.04.16</t>
  </si>
  <si>
    <t>001963/30.04.16</t>
  </si>
  <si>
    <t>69/30.04.16</t>
  </si>
  <si>
    <t>00000671/30.04.16</t>
  </si>
  <si>
    <t>912061/30.04.16</t>
  </si>
  <si>
    <t>38/30.04.16</t>
  </si>
  <si>
    <t>585/30.04.16</t>
  </si>
  <si>
    <t>352/30.04.16</t>
  </si>
  <si>
    <t>25/30.04.16</t>
  </si>
  <si>
    <t>2328/29.04.16</t>
  </si>
  <si>
    <t>04468292/30.04.16</t>
  </si>
  <si>
    <t>17.05.2016</t>
  </si>
  <si>
    <t>0025/30.04.16</t>
  </si>
  <si>
    <t>060/30.04.16</t>
  </si>
  <si>
    <t>18.05.2016</t>
  </si>
  <si>
    <t>23.05.2016</t>
  </si>
  <si>
    <t>064/30.04.16*</t>
  </si>
  <si>
    <t>*)Se anuleaza factura 060/30.04.2016,in suma de 1920 lei,transmisa cu borderoul din 18.05.2016</t>
  </si>
  <si>
    <t>facturat pt.mai</t>
  </si>
  <si>
    <t>refuz pt.mai</t>
  </si>
  <si>
    <t>23/31.05.16</t>
  </si>
  <si>
    <t>36/31.05.16</t>
  </si>
  <si>
    <t>24/31.05.16</t>
  </si>
  <si>
    <t>04468305/31.05.16</t>
  </si>
  <si>
    <t>73/31.05.16</t>
  </si>
  <si>
    <t>00000672/31.05.16</t>
  </si>
  <si>
    <t>42/31.05.16</t>
  </si>
  <si>
    <t>0026/31.05.16</t>
  </si>
  <si>
    <t>271/31.05.16</t>
  </si>
  <si>
    <t>878852/31.05.16</t>
  </si>
  <si>
    <t>26/31.05.16</t>
  </si>
  <si>
    <t>2016141/31.05.16</t>
  </si>
  <si>
    <t>0221/31.05.16</t>
  </si>
  <si>
    <t>912063/31.05.16</t>
  </si>
  <si>
    <t>167/31.05.16</t>
  </si>
  <si>
    <t>001972/31.05.16</t>
  </si>
  <si>
    <t>00000674/31.05.16</t>
  </si>
  <si>
    <t>912064/31.05.16</t>
  </si>
  <si>
    <t>16.06.2016</t>
  </si>
  <si>
    <t>626/31.05.16</t>
  </si>
  <si>
    <t>360/31.05.16</t>
  </si>
  <si>
    <t>076/31.05.16</t>
  </si>
  <si>
    <t>21.06.2016</t>
  </si>
  <si>
    <t>080/31.05.16</t>
  </si>
  <si>
    <t>facturat pt.iunie</t>
  </si>
  <si>
    <t>refuz pt.iunie</t>
  </si>
  <si>
    <t>00000675/30.06.16</t>
  </si>
  <si>
    <t>878853/30.06.16</t>
  </si>
  <si>
    <t>38/30.06.16</t>
  </si>
  <si>
    <t>25/30.06.16</t>
  </si>
  <si>
    <t>0235/30.06.16</t>
  </si>
  <si>
    <t>74/30.06.16</t>
  </si>
  <si>
    <t>41/30.06.16</t>
  </si>
  <si>
    <t>24/30.06.16</t>
  </si>
  <si>
    <t>0027/30.06.16</t>
  </si>
  <si>
    <t>275/30.06.16</t>
  </si>
  <si>
    <t>650/30.06.16</t>
  </si>
  <si>
    <t>365/30.06.16</t>
  </si>
  <si>
    <t>27/30.06.16</t>
  </si>
  <si>
    <t>2016169/30.06.16</t>
  </si>
  <si>
    <t>912066/30.06.16</t>
  </si>
  <si>
    <t>04468318/30.06.16</t>
  </si>
  <si>
    <t>00000677/30.06.16</t>
  </si>
  <si>
    <t>912068/30.06.16</t>
  </si>
  <si>
    <t>090/30.06.16</t>
  </si>
  <si>
    <t>172/30.06.16</t>
  </si>
  <si>
    <t>001981/30.06.16</t>
  </si>
  <si>
    <t>0909/30.06.16</t>
  </si>
  <si>
    <t>091/30.06.16</t>
  </si>
  <si>
    <t>15.07.2016</t>
  </si>
  <si>
    <t>42ASP</t>
  </si>
  <si>
    <t>CM M.Basarab SRL Buc.</t>
  </si>
  <si>
    <t>44ASP</t>
  </si>
  <si>
    <t>Personal Genetics SRL Buc.</t>
  </si>
  <si>
    <t>45ASP</t>
  </si>
  <si>
    <t>Onco Team Diagnostic SRL Buc.</t>
  </si>
  <si>
    <t>4AS</t>
  </si>
  <si>
    <t>33AS</t>
  </si>
  <si>
    <t>58AS</t>
  </si>
  <si>
    <t>Sanodiab SRL Tgv.</t>
  </si>
  <si>
    <t>facturat pt.iulie</t>
  </si>
  <si>
    <t>refuz pt.iulie</t>
  </si>
  <si>
    <t>44/31.07.16</t>
  </si>
  <si>
    <t>76/31.07.16</t>
  </si>
  <si>
    <t>25/31.07.16</t>
  </si>
  <si>
    <t>26/31.07.16</t>
  </si>
  <si>
    <t>2436/29.07.16</t>
  </si>
  <si>
    <t>0249/31.07.16</t>
  </si>
  <si>
    <t>912069/31.07.16</t>
  </si>
  <si>
    <t>04468334/31.07.16</t>
  </si>
  <si>
    <t>912071/31.07.16</t>
  </si>
  <si>
    <t>0000679/31.07.16</t>
  </si>
  <si>
    <t>0028/31.07.16</t>
  </si>
  <si>
    <t>878854/31.07.16</t>
  </si>
  <si>
    <t>2016199/31.07.16</t>
  </si>
  <si>
    <t>001995/31.07.16</t>
  </si>
  <si>
    <t>00000681/31.07.16</t>
  </si>
  <si>
    <t>370/31.07.16</t>
  </si>
  <si>
    <t>277/31.07.16</t>
  </si>
  <si>
    <t>692/31.07.16</t>
  </si>
  <si>
    <t>41/31.07.16</t>
  </si>
  <si>
    <t>182/31.07.16</t>
  </si>
  <si>
    <t>28/31.07.16</t>
  </si>
  <si>
    <t>110/31.07.16</t>
  </si>
  <si>
    <t>112/31.07.16</t>
  </si>
  <si>
    <t>18.08.2016</t>
  </si>
  <si>
    <t>facturat pt.august</t>
  </si>
  <si>
    <t>refuz pt.august</t>
  </si>
  <si>
    <t>42/31.08.16</t>
  </si>
  <si>
    <t>CM M.Basarab Buc.</t>
  </si>
  <si>
    <t>Personal genetics SRL Buc.</t>
  </si>
  <si>
    <t>2463/31.08.16</t>
  </si>
  <si>
    <t>2016187/01.09.16</t>
  </si>
  <si>
    <t>00000684/31.08.16</t>
  </si>
  <si>
    <t>46/31.08.16</t>
  </si>
  <si>
    <t>26/31.08.16</t>
  </si>
  <si>
    <t>0029/31.08.16</t>
  </si>
  <si>
    <t>27/31.08.16</t>
  </si>
  <si>
    <t>279/31.08.16</t>
  </si>
  <si>
    <t>373/31.08.16</t>
  </si>
  <si>
    <t>29/31.08.16</t>
  </si>
  <si>
    <t>2016227/31.08.16</t>
  </si>
  <si>
    <t>0257/31.08.16</t>
  </si>
  <si>
    <t>272304/31.08.16</t>
  </si>
  <si>
    <t>003059/31.08.16</t>
  </si>
  <si>
    <t>912072/31.08.16</t>
  </si>
  <si>
    <t>00000683/31.08.16</t>
  </si>
  <si>
    <t>912073/31.08.16</t>
  </si>
  <si>
    <t>ec Georgeta Ionita</t>
  </si>
  <si>
    <t>ec Briceag C.tin</t>
  </si>
  <si>
    <t>732/31.08.16</t>
  </si>
  <si>
    <t>614/31.08.16</t>
  </si>
  <si>
    <t>737/31.08.16</t>
  </si>
  <si>
    <t>878855/31.08.16</t>
  </si>
  <si>
    <t>189/31.08.16</t>
  </si>
  <si>
    <t>031/31.08.16</t>
  </si>
  <si>
    <t>04468355/31.08.16</t>
  </si>
  <si>
    <t>16.09.2016</t>
  </si>
  <si>
    <t>Sef serv.Decontare serv.medicale</t>
  </si>
  <si>
    <t>19.09.2016</t>
  </si>
  <si>
    <t>128/31.08.16</t>
  </si>
  <si>
    <t>132/31.08.16</t>
  </si>
  <si>
    <t>facturat pt.septembrie</t>
  </si>
  <si>
    <t>refuz pt.septembrie</t>
  </si>
  <si>
    <t>00000685/30.09.16</t>
  </si>
  <si>
    <t>51/30.09.16</t>
  </si>
  <si>
    <t>27/30.09.16</t>
  </si>
  <si>
    <t>0030/30.09.16</t>
  </si>
  <si>
    <t>283/30.09.16</t>
  </si>
  <si>
    <t>878856/30.09.16</t>
  </si>
  <si>
    <t>45/30.09.16</t>
  </si>
  <si>
    <t>30/30.09.16</t>
  </si>
  <si>
    <t>502663/30.09.16</t>
  </si>
  <si>
    <t>003219/30.09.16</t>
  </si>
  <si>
    <t>2016201/30.09.16</t>
  </si>
  <si>
    <t>04468372/30.09.16</t>
  </si>
  <si>
    <t>28/30.09.16</t>
  </si>
  <si>
    <t>764/30.09.16</t>
  </si>
  <si>
    <t>624/30.09.16</t>
  </si>
  <si>
    <t>00000686/30.09.16</t>
  </si>
  <si>
    <t>766/30.09.16</t>
  </si>
  <si>
    <t>033/30.09.16</t>
  </si>
  <si>
    <t>912078/30.09.16</t>
  </si>
  <si>
    <t>385/30.09.16</t>
  </si>
  <si>
    <t>2016254/30.09.16</t>
  </si>
  <si>
    <t>18.10.2016</t>
  </si>
  <si>
    <t>20.10.2016</t>
  </si>
  <si>
    <t>145/30.09.16</t>
  </si>
  <si>
    <t>192/30.09.16</t>
  </si>
  <si>
    <t>149/30.09.16</t>
  </si>
  <si>
    <t>39asp</t>
  </si>
  <si>
    <t>Spitalul Orasenesc Gaesti</t>
  </si>
  <si>
    <t>Octombrie</t>
  </si>
  <si>
    <t>INITIAL</t>
  </si>
  <si>
    <t>Laborator</t>
  </si>
  <si>
    <t>Furnizori</t>
  </si>
  <si>
    <t>Incet. dr.Ilie-Biomedica</t>
  </si>
  <si>
    <t>Dif.grad.profe.-Promed</t>
  </si>
  <si>
    <t>Ctr.modif.14.09.2018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</si>
</sst>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[$-418]d\ mmmm\ yyyy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Border="1" applyAlignment="1">
      <alignment vertical="justify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14" fontId="1" fillId="0" borderId="12" xfId="0" applyNumberFormat="1" applyFont="1" applyFill="1" applyBorder="1" applyAlignment="1">
      <alignment horizontal="center" vertical="justify"/>
    </xf>
    <xf numFmtId="4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3" sqref="E33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91</v>
      </c>
      <c r="D3" s="59"/>
      <c r="E3" s="59" t="s">
        <v>92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12">
        <v>42650.68</v>
      </c>
      <c r="D5" s="17" t="s">
        <v>98</v>
      </c>
      <c r="E5" s="12"/>
      <c r="F5" s="1"/>
      <c r="G5" s="12">
        <f>C5-E5</f>
        <v>42650.68</v>
      </c>
    </row>
    <row r="6" spans="1:7" ht="12.75">
      <c r="A6" s="1" t="s">
        <v>4</v>
      </c>
      <c r="B6" s="2" t="s">
        <v>5</v>
      </c>
      <c r="C6" s="12">
        <v>10343.01</v>
      </c>
      <c r="D6" s="17" t="s">
        <v>99</v>
      </c>
      <c r="E6" s="12"/>
      <c r="F6" s="1"/>
      <c r="G6" s="12">
        <f aca="true" t="shared" si="0" ref="G6:G42">C6-E6</f>
        <v>10343.01</v>
      </c>
    </row>
    <row r="7" spans="1:7" ht="12.75">
      <c r="A7" s="1" t="s">
        <v>6</v>
      </c>
      <c r="B7" s="2" t="s">
        <v>7</v>
      </c>
      <c r="C7" s="12">
        <v>21869.37</v>
      </c>
      <c r="D7" s="17" t="s">
        <v>100</v>
      </c>
      <c r="E7" s="12"/>
      <c r="F7" s="1"/>
      <c r="G7" s="12">
        <f t="shared" si="0"/>
        <v>21869.37</v>
      </c>
    </row>
    <row r="8" spans="1:7" ht="12.75">
      <c r="A8" s="1" t="s">
        <v>8</v>
      </c>
      <c r="B8" s="2" t="s">
        <v>9</v>
      </c>
      <c r="C8" s="12">
        <v>20379.71</v>
      </c>
      <c r="D8" s="1" t="s">
        <v>101</v>
      </c>
      <c r="E8" s="12"/>
      <c r="F8" s="1"/>
      <c r="G8" s="12">
        <f t="shared" si="0"/>
        <v>20379.71</v>
      </c>
    </row>
    <row r="9" spans="1:7" ht="12.75">
      <c r="A9" s="1" t="s">
        <v>10</v>
      </c>
      <c r="B9" s="2" t="s">
        <v>11</v>
      </c>
      <c r="C9" s="12">
        <v>13648.48</v>
      </c>
      <c r="D9" s="17" t="s">
        <v>102</v>
      </c>
      <c r="E9" s="12"/>
      <c r="F9" s="1"/>
      <c r="G9" s="12">
        <f t="shared" si="0"/>
        <v>13648.48</v>
      </c>
    </row>
    <row r="10" spans="1:7" ht="12.75">
      <c r="A10" s="1" t="s">
        <v>12</v>
      </c>
      <c r="B10" s="2" t="s">
        <v>13</v>
      </c>
      <c r="C10" s="12">
        <v>29950.61</v>
      </c>
      <c r="D10" s="17" t="s">
        <v>103</v>
      </c>
      <c r="E10" s="12"/>
      <c r="F10" s="1"/>
      <c r="G10" s="12">
        <f t="shared" si="0"/>
        <v>29950.61</v>
      </c>
    </row>
    <row r="11" spans="1:7" ht="12.75">
      <c r="A11" s="1" t="s">
        <v>14</v>
      </c>
      <c r="B11" s="2" t="s">
        <v>15</v>
      </c>
      <c r="C11" s="12">
        <v>18312.98</v>
      </c>
      <c r="D11" s="1" t="s">
        <v>104</v>
      </c>
      <c r="E11" s="12"/>
      <c r="F11" s="1"/>
      <c r="G11" s="12">
        <f t="shared" si="0"/>
        <v>18312.98</v>
      </c>
    </row>
    <row r="12" spans="1:7" ht="12.75">
      <c r="A12" s="1" t="s">
        <v>16</v>
      </c>
      <c r="B12" s="3" t="s">
        <v>17</v>
      </c>
      <c r="C12" s="12">
        <v>24636.67</v>
      </c>
      <c r="D12" s="1" t="s">
        <v>105</v>
      </c>
      <c r="E12" s="12"/>
      <c r="F12" s="1"/>
      <c r="G12" s="12">
        <f t="shared" si="0"/>
        <v>24636.67</v>
      </c>
    </row>
    <row r="13" spans="1:7" ht="12.75">
      <c r="A13" s="1" t="s">
        <v>18</v>
      </c>
      <c r="B13" s="2" t="s">
        <v>19</v>
      </c>
      <c r="C13" s="12">
        <v>31391.96</v>
      </c>
      <c r="D13" s="1" t="s">
        <v>93</v>
      </c>
      <c r="E13" s="12"/>
      <c r="F13" s="1"/>
      <c r="G13" s="12">
        <f t="shared" si="0"/>
        <v>31391.96</v>
      </c>
    </row>
    <row r="14" spans="1:7" ht="12.75">
      <c r="A14" s="1" t="s">
        <v>20</v>
      </c>
      <c r="B14" s="2" t="s">
        <v>21</v>
      </c>
      <c r="C14" s="12">
        <v>18017.91</v>
      </c>
      <c r="D14" s="1" t="s">
        <v>112</v>
      </c>
      <c r="E14" s="12"/>
      <c r="F14" s="1"/>
      <c r="G14" s="12">
        <f t="shared" si="0"/>
        <v>18017.91</v>
      </c>
    </row>
    <row r="15" spans="1:7" ht="12.75">
      <c r="A15" s="1" t="s">
        <v>24</v>
      </c>
      <c r="B15" s="2" t="s">
        <v>25</v>
      </c>
      <c r="C15" s="12">
        <v>16605.57</v>
      </c>
      <c r="D15" s="1" t="s">
        <v>100</v>
      </c>
      <c r="E15" s="12"/>
      <c r="F15" s="1"/>
      <c r="G15" s="12">
        <f t="shared" si="0"/>
        <v>16605.57</v>
      </c>
    </row>
    <row r="16" spans="1:7" ht="12.75">
      <c r="A16" s="1" t="s">
        <v>26</v>
      </c>
      <c r="B16" s="2" t="s">
        <v>27</v>
      </c>
      <c r="C16" s="12">
        <v>18177.41</v>
      </c>
      <c r="D16" s="17" t="s">
        <v>106</v>
      </c>
      <c r="E16" s="12"/>
      <c r="F16" s="1"/>
      <c r="G16" s="12">
        <f t="shared" si="0"/>
        <v>18177.41</v>
      </c>
    </row>
    <row r="17" spans="1:7" ht="12.75">
      <c r="A17" s="1" t="s">
        <v>28</v>
      </c>
      <c r="B17" s="2" t="s">
        <v>29</v>
      </c>
      <c r="C17" s="12">
        <v>19371.29</v>
      </c>
      <c r="D17" s="1" t="s">
        <v>94</v>
      </c>
      <c r="E17" s="12"/>
      <c r="F17" s="1"/>
      <c r="G17" s="12">
        <f t="shared" si="0"/>
        <v>19371.29</v>
      </c>
    </row>
    <row r="18" spans="1:7" ht="12.75">
      <c r="A18" s="1" t="s">
        <v>53</v>
      </c>
      <c r="B18" s="2" t="s">
        <v>49</v>
      </c>
      <c r="C18" s="12"/>
      <c r="D18" s="17"/>
      <c r="E18" s="12"/>
      <c r="F18" s="1"/>
      <c r="G18" s="12">
        <f t="shared" si="0"/>
        <v>0</v>
      </c>
    </row>
    <row r="19" spans="1:7" ht="12.75">
      <c r="A19" s="4"/>
      <c r="B19" s="5" t="s">
        <v>32</v>
      </c>
      <c r="C19" s="13">
        <f>SUM(C5:C18)</f>
        <v>285355.64999999997</v>
      </c>
      <c r="D19" s="13"/>
      <c r="E19" s="13">
        <f>SUM(E5:E17)</f>
        <v>0</v>
      </c>
      <c r="F19" s="13"/>
      <c r="G19" s="13">
        <f>SUM(G5:G18)</f>
        <v>285355.64999999997</v>
      </c>
    </row>
    <row r="20" spans="1:7" ht="12.75">
      <c r="A20" s="17" t="s">
        <v>22</v>
      </c>
      <c r="B20" s="18" t="s">
        <v>67</v>
      </c>
      <c r="C20" s="14">
        <v>2600</v>
      </c>
      <c r="D20" s="14" t="s">
        <v>113</v>
      </c>
      <c r="E20" s="14"/>
      <c r="F20" s="14"/>
      <c r="G20" s="14">
        <f>C20-E20</f>
        <v>2600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/>
      <c r="D22" s="14"/>
      <c r="E22" s="14"/>
      <c r="F22" s="14"/>
      <c r="G22" s="14">
        <f>C22-E22</f>
        <v>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2600</v>
      </c>
      <c r="D24" s="13"/>
      <c r="E24" s="13">
        <f>SUM(E20:E23)</f>
        <v>0</v>
      </c>
      <c r="F24" s="13"/>
      <c r="G24" s="13">
        <f>SUM(G20:G23)</f>
        <v>2600</v>
      </c>
    </row>
    <row r="25" spans="1:7" ht="12.75">
      <c r="A25" s="1" t="s">
        <v>16</v>
      </c>
      <c r="B25" s="6" t="s">
        <v>17</v>
      </c>
      <c r="C25" s="12">
        <v>36752</v>
      </c>
      <c r="D25" s="17" t="s">
        <v>107</v>
      </c>
      <c r="E25" s="12"/>
      <c r="F25" s="1"/>
      <c r="G25" s="12">
        <f t="shared" si="0"/>
        <v>36752</v>
      </c>
    </row>
    <row r="26" spans="1:7" ht="12.75">
      <c r="A26" s="1" t="s">
        <v>33</v>
      </c>
      <c r="B26" s="2" t="s">
        <v>34</v>
      </c>
      <c r="C26" s="12">
        <v>39270</v>
      </c>
      <c r="D26" s="17" t="s">
        <v>95</v>
      </c>
      <c r="E26" s="12"/>
      <c r="F26" s="1"/>
      <c r="G26" s="12">
        <f t="shared" si="0"/>
        <v>39270</v>
      </c>
    </row>
    <row r="27" spans="1:7" ht="12.75">
      <c r="A27" s="1" t="s">
        <v>6</v>
      </c>
      <c r="B27" s="2" t="s">
        <v>7</v>
      </c>
      <c r="C27" s="12">
        <v>76900</v>
      </c>
      <c r="D27" s="17" t="s">
        <v>100</v>
      </c>
      <c r="E27" s="12"/>
      <c r="F27" s="1"/>
      <c r="G27" s="12">
        <f t="shared" si="0"/>
        <v>76900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56</v>
      </c>
      <c r="B30" s="18" t="s">
        <v>39</v>
      </c>
      <c r="C30" s="12">
        <v>3190</v>
      </c>
      <c r="D30" s="17" t="s">
        <v>108</v>
      </c>
      <c r="E30" s="12"/>
      <c r="F30" s="1"/>
      <c r="G30" s="12">
        <f t="shared" si="0"/>
        <v>3190</v>
      </c>
    </row>
    <row r="31" spans="1:7" ht="12.75">
      <c r="A31" s="17" t="s">
        <v>57</v>
      </c>
      <c r="B31" s="18" t="s">
        <v>69</v>
      </c>
      <c r="C31" s="12">
        <v>5280</v>
      </c>
      <c r="D31" s="17" t="s">
        <v>109</v>
      </c>
      <c r="E31" s="12"/>
      <c r="F31" s="1"/>
      <c r="G31" s="12">
        <f t="shared" si="0"/>
        <v>5280</v>
      </c>
    </row>
    <row r="32" spans="1:7" ht="12.75">
      <c r="A32" s="17" t="s">
        <v>58</v>
      </c>
      <c r="B32" s="18" t="s">
        <v>51</v>
      </c>
      <c r="C32" s="12">
        <v>8470</v>
      </c>
      <c r="D32" s="17" t="s">
        <v>110</v>
      </c>
      <c r="E32" s="12"/>
      <c r="F32" s="1"/>
      <c r="G32" s="12">
        <f t="shared" si="0"/>
        <v>8470</v>
      </c>
    </row>
    <row r="33" spans="1:7" ht="12.75">
      <c r="A33" s="1"/>
      <c r="B33" s="5" t="s">
        <v>70</v>
      </c>
      <c r="C33" s="13">
        <f>SUM(C25:C32)</f>
        <v>169862</v>
      </c>
      <c r="D33" s="13"/>
      <c r="E33" s="13">
        <f>SUM(E25:E32)</f>
        <v>0</v>
      </c>
      <c r="F33" s="13"/>
      <c r="G33" s="13">
        <f>SUM(G25:G32)</f>
        <v>169862</v>
      </c>
    </row>
    <row r="34" spans="1:7" ht="12.75">
      <c r="A34" s="17" t="s">
        <v>53</v>
      </c>
      <c r="B34" s="18" t="s">
        <v>49</v>
      </c>
      <c r="C34" s="14"/>
      <c r="D34" s="14"/>
      <c r="E34" s="14"/>
      <c r="F34" s="14"/>
      <c r="G34" s="14">
        <f>C34-E34</f>
        <v>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96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30</v>
      </c>
      <c r="D36" s="13"/>
      <c r="E36" s="13">
        <f>SUM(E34:E35)</f>
        <v>0</v>
      </c>
      <c r="F36" s="13"/>
      <c r="G36" s="13">
        <f>SUM(G34:G35)</f>
        <v>30</v>
      </c>
    </row>
    <row r="37" spans="1:7" ht="12.75">
      <c r="A37" s="1" t="s">
        <v>38</v>
      </c>
      <c r="B37" s="7" t="s">
        <v>72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40</v>
      </c>
      <c r="B38" s="7" t="s">
        <v>3</v>
      </c>
      <c r="C38" s="12">
        <v>3420</v>
      </c>
      <c r="D38" s="17" t="s">
        <v>111</v>
      </c>
      <c r="E38" s="12"/>
      <c r="F38" s="1"/>
      <c r="G38" s="12">
        <f t="shared" si="0"/>
        <v>3420</v>
      </c>
    </row>
    <row r="39" spans="1:7" ht="12.75">
      <c r="A39" s="1"/>
      <c r="B39" s="8" t="s">
        <v>41</v>
      </c>
      <c r="C39" s="13">
        <f>SUM(C37:C38)</f>
        <v>3420</v>
      </c>
      <c r="D39" s="13"/>
      <c r="E39" s="13">
        <f>SUM(E37:E38)</f>
        <v>0</v>
      </c>
      <c r="F39" s="13"/>
      <c r="G39" s="13">
        <f>SUM(G37:G38)</f>
        <v>3420</v>
      </c>
    </row>
    <row r="40" spans="1:7" ht="12.75">
      <c r="A40" s="17" t="s">
        <v>59</v>
      </c>
      <c r="B40" s="9" t="s">
        <v>34</v>
      </c>
      <c r="C40" s="14">
        <v>435</v>
      </c>
      <c r="D40" s="14" t="s">
        <v>97</v>
      </c>
      <c r="E40" s="14"/>
      <c r="F40" s="14"/>
      <c r="G40" s="14">
        <f>C40-E40</f>
        <v>435</v>
      </c>
    </row>
    <row r="41" spans="1:7" ht="12.75">
      <c r="A41" s="1"/>
      <c r="B41" s="25" t="s">
        <v>73</v>
      </c>
      <c r="C41" s="13">
        <f>C40</f>
        <v>435</v>
      </c>
      <c r="D41" s="13"/>
      <c r="E41" s="13">
        <f>E40</f>
        <v>0</v>
      </c>
      <c r="F41" s="13"/>
      <c r="G41" s="13">
        <f>G40</f>
        <v>435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96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461882.64999999997</v>
      </c>
      <c r="D44" s="13"/>
      <c r="E44" s="13">
        <f>E19+E24+E33+E36+E39+E41+E43</f>
        <v>0</v>
      </c>
      <c r="F44" s="13"/>
      <c r="G44" s="13">
        <f>G19+G24+G33+G36+G39+G41+G43</f>
        <v>461882.64999999997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C47" t="s">
        <v>114</v>
      </c>
      <c r="E47" t="s">
        <v>77</v>
      </c>
    </row>
    <row r="48" spans="3:5" ht="12.75">
      <c r="C48" s="20"/>
      <c r="E48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1" sqref="D51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200</v>
      </c>
      <c r="D3" s="59"/>
      <c r="E3" s="59" t="s">
        <v>201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42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28</v>
      </c>
      <c r="B17" s="2" t="s">
        <v>29</v>
      </c>
      <c r="C17" s="12"/>
      <c r="D17" s="1"/>
      <c r="E17" s="12"/>
      <c r="F17" s="1"/>
      <c r="G17" s="12">
        <f t="shared" si="0"/>
        <v>0</v>
      </c>
    </row>
    <row r="18" spans="1:7" ht="12.75">
      <c r="A18" s="1" t="s">
        <v>53</v>
      </c>
      <c r="B18" s="2" t="s">
        <v>49</v>
      </c>
      <c r="C18" s="12">
        <v>61245.92</v>
      </c>
      <c r="D18" s="17" t="s">
        <v>225</v>
      </c>
      <c r="E18" s="12"/>
      <c r="F18" s="1"/>
      <c r="G18" s="12">
        <f t="shared" si="0"/>
        <v>61245.92</v>
      </c>
    </row>
    <row r="19" spans="1:7" ht="12.75">
      <c r="A19" s="4"/>
      <c r="B19" s="5" t="s">
        <v>32</v>
      </c>
      <c r="C19" s="13">
        <f>SUM(C5:C18)</f>
        <v>61245.92</v>
      </c>
      <c r="D19" s="13"/>
      <c r="E19" s="13">
        <f>SUM(E5:E17)</f>
        <v>0</v>
      </c>
      <c r="F19" s="13"/>
      <c r="G19" s="13">
        <f>SUM(G5:G18)</f>
        <v>61245.92</v>
      </c>
    </row>
    <row r="20" spans="1:7" ht="12.75">
      <c r="A20" s="17" t="s">
        <v>22</v>
      </c>
      <c r="B20" s="18" t="s">
        <v>67</v>
      </c>
      <c r="C20" s="14"/>
      <c r="D20" s="14"/>
      <c r="E20" s="14"/>
      <c r="F20" s="14"/>
      <c r="G20" s="14">
        <f>C20-E20</f>
        <v>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>
        <v>2800</v>
      </c>
      <c r="D22" s="14" t="s">
        <v>225</v>
      </c>
      <c r="E22" s="14"/>
      <c r="F22" s="14"/>
      <c r="G22" s="14">
        <f>C22-E22</f>
        <v>2800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2800</v>
      </c>
      <c r="D24" s="13"/>
      <c r="E24" s="13">
        <f>SUM(E20:E23)</f>
        <v>0</v>
      </c>
      <c r="F24" s="13"/>
      <c r="G24" s="13">
        <f>SUM(G20:G23)</f>
        <v>2800</v>
      </c>
    </row>
    <row r="25" spans="1:7" ht="12.75">
      <c r="A25" s="1" t="s">
        <v>16</v>
      </c>
      <c r="B25" s="6" t="s">
        <v>17</v>
      </c>
      <c r="C25" s="12"/>
      <c r="D25" s="17"/>
      <c r="E25" s="12"/>
      <c r="F25" s="1"/>
      <c r="G25" s="12">
        <f t="shared" si="0"/>
        <v>0</v>
      </c>
    </row>
    <row r="26" spans="1:7" ht="12.75">
      <c r="A26" s="1" t="s">
        <v>33</v>
      </c>
      <c r="B26" s="2" t="s">
        <v>34</v>
      </c>
      <c r="C26" s="12"/>
      <c r="D26" s="17"/>
      <c r="E26" s="12"/>
      <c r="F26" s="1"/>
      <c r="G26" s="12">
        <f t="shared" si="0"/>
        <v>0</v>
      </c>
    </row>
    <row r="27" spans="1:7" ht="12.75">
      <c r="A27" s="1" t="s">
        <v>6</v>
      </c>
      <c r="B27" s="2" t="s">
        <v>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104137</v>
      </c>
      <c r="D29" s="17" t="s">
        <v>225</v>
      </c>
      <c r="E29" s="12"/>
      <c r="F29" s="1"/>
      <c r="G29" s="12">
        <f t="shared" si="0"/>
        <v>104137</v>
      </c>
    </row>
    <row r="30" spans="1:7" ht="12.75">
      <c r="A30" s="17" t="s">
        <v>56</v>
      </c>
      <c r="B30" s="18" t="s">
        <v>39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57</v>
      </c>
      <c r="B31" s="18" t="s">
        <v>69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58</v>
      </c>
      <c r="B32" s="18" t="s">
        <v>51</v>
      </c>
      <c r="C32" s="12"/>
      <c r="D32" s="17"/>
      <c r="E32" s="12"/>
      <c r="F32" s="1"/>
      <c r="G32" s="12">
        <f t="shared" si="0"/>
        <v>0</v>
      </c>
    </row>
    <row r="33" spans="1:7" ht="12.75">
      <c r="A33" s="1"/>
      <c r="B33" s="5" t="s">
        <v>70</v>
      </c>
      <c r="C33" s="13">
        <f>SUM(C25:C32)</f>
        <v>104137</v>
      </c>
      <c r="D33" s="13"/>
      <c r="E33" s="13">
        <f>SUM(E25:E32)</f>
        <v>0</v>
      </c>
      <c r="F33" s="13"/>
      <c r="G33" s="13">
        <f>SUM(G25:G32)</f>
        <v>104137</v>
      </c>
    </row>
    <row r="34" spans="1:7" ht="12.75">
      <c r="A34" s="17" t="s">
        <v>53</v>
      </c>
      <c r="B34" s="18" t="s">
        <v>49</v>
      </c>
      <c r="C34" s="14">
        <v>3280</v>
      </c>
      <c r="D34" s="14" t="s">
        <v>225</v>
      </c>
      <c r="E34" s="14"/>
      <c r="F34" s="14"/>
      <c r="G34" s="14">
        <f>C34-E34</f>
        <v>3280</v>
      </c>
    </row>
    <row r="35" spans="1:7" ht="12.75">
      <c r="A35" s="1" t="s">
        <v>42</v>
      </c>
      <c r="B35" s="9" t="s">
        <v>43</v>
      </c>
      <c r="C35" s="14"/>
      <c r="D35" s="14"/>
      <c r="E35" s="14"/>
      <c r="F35" s="14"/>
      <c r="G35" s="14">
        <f>C35-E35</f>
        <v>0</v>
      </c>
    </row>
    <row r="36" spans="1:7" ht="12.75">
      <c r="A36" s="1"/>
      <c r="B36" s="5" t="s">
        <v>71</v>
      </c>
      <c r="C36" s="13">
        <f>SUM(C34:C35)</f>
        <v>3280</v>
      </c>
      <c r="D36" s="13"/>
      <c r="E36" s="13">
        <f>SUM(E34:E35)</f>
        <v>0</v>
      </c>
      <c r="F36" s="13"/>
      <c r="G36" s="13">
        <f>SUM(G34:G35)</f>
        <v>3280</v>
      </c>
    </row>
    <row r="37" spans="1:7" ht="12.75">
      <c r="A37" s="1" t="s">
        <v>38</v>
      </c>
      <c r="B37" s="7" t="s">
        <v>72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40</v>
      </c>
      <c r="B38" s="7" t="s">
        <v>3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SUM(C37:C38)</f>
        <v>0</v>
      </c>
      <c r="D39" s="13"/>
      <c r="E39" s="13">
        <f>SUM(E37:E38)</f>
        <v>0</v>
      </c>
      <c r="F39" s="13"/>
      <c r="G39" s="13">
        <f>SUM(G37:G38)</f>
        <v>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 t="s">
        <v>42</v>
      </c>
      <c r="B42" s="9" t="s">
        <v>43</v>
      </c>
      <c r="C42" s="12"/>
      <c r="D42" s="17"/>
      <c r="E42" s="12"/>
      <c r="F42" s="1"/>
      <c r="G42" s="12">
        <f t="shared" si="0"/>
        <v>0</v>
      </c>
    </row>
    <row r="43" spans="1:7" ht="12.75">
      <c r="A43" s="1"/>
      <c r="B43" s="8" t="s">
        <v>44</v>
      </c>
      <c r="C43" s="13">
        <f>SUM(C42)</f>
        <v>0</v>
      </c>
      <c r="D43" s="13"/>
      <c r="E43" s="13">
        <f>SUM(E42)</f>
        <v>0</v>
      </c>
      <c r="F43" s="13"/>
      <c r="G43" s="13">
        <f>SUM(G42)</f>
        <v>0</v>
      </c>
    </row>
    <row r="44" spans="1:7" ht="12.75">
      <c r="A44" s="1"/>
      <c r="B44" s="10" t="s">
        <v>45</v>
      </c>
      <c r="C44" s="13">
        <f>C19+C24+C33+C36+C39+C41+C43</f>
        <v>171462.91999999998</v>
      </c>
      <c r="D44" s="13"/>
      <c r="E44" s="13">
        <f>E19+E24+E33+E36+E39+E41+E43</f>
        <v>0</v>
      </c>
      <c r="F44" s="13"/>
      <c r="G44" s="13">
        <f>G19+G24+G33+G36+G39+G41+G43</f>
        <v>171462.91999999998</v>
      </c>
    </row>
    <row r="45" spans="1:7" ht="12.75">
      <c r="A45" s="27"/>
      <c r="B45" s="28"/>
      <c r="C45" s="29"/>
      <c r="D45" s="29"/>
      <c r="E45" s="29"/>
      <c r="F45" s="29"/>
      <c r="G45" s="29"/>
    </row>
    <row r="47" spans="2:5" ht="12.75">
      <c r="B47" t="s">
        <v>74</v>
      </c>
      <c r="E47" t="s">
        <v>75</v>
      </c>
    </row>
    <row r="48" spans="2:5" ht="12.75">
      <c r="B48" t="s">
        <v>76</v>
      </c>
      <c r="C48" t="s">
        <v>224</v>
      </c>
      <c r="E48" t="s">
        <v>77</v>
      </c>
    </row>
    <row r="49" spans="3:5" ht="12.75">
      <c r="C49" s="20"/>
      <c r="E49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8" sqref="C48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226</v>
      </c>
      <c r="D3" s="59"/>
      <c r="E3" s="59" t="s">
        <v>227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43051.75</v>
      </c>
      <c r="D5" s="17" t="s">
        <v>228</v>
      </c>
      <c r="E5" s="12"/>
      <c r="F5" s="1"/>
      <c r="G5" s="12">
        <f>C5-E5</f>
        <v>43051.75</v>
      </c>
    </row>
    <row r="6" spans="1:7" ht="12.75">
      <c r="A6" s="1" t="s">
        <v>4</v>
      </c>
      <c r="B6" s="2" t="s">
        <v>5</v>
      </c>
      <c r="C6" s="12">
        <v>10435.53</v>
      </c>
      <c r="D6" s="17" t="s">
        <v>234</v>
      </c>
      <c r="E6" s="12"/>
      <c r="F6" s="1"/>
      <c r="G6" s="12">
        <f aca="true" t="shared" si="0" ref="G6:G42">C6-E6</f>
        <v>10435.53</v>
      </c>
    </row>
    <row r="7" spans="1:7" ht="12.75">
      <c r="A7" s="1" t="s">
        <v>6</v>
      </c>
      <c r="B7" s="2" t="s">
        <v>7</v>
      </c>
      <c r="C7" s="12">
        <v>21075.28</v>
      </c>
      <c r="D7" s="17" t="s">
        <v>235</v>
      </c>
      <c r="E7" s="12"/>
      <c r="F7" s="1"/>
      <c r="G7" s="12">
        <f t="shared" si="0"/>
        <v>21075.28</v>
      </c>
    </row>
    <row r="8" spans="1:7" ht="12.75">
      <c r="A8" s="1" t="s">
        <v>8</v>
      </c>
      <c r="B8" s="2" t="s">
        <v>9</v>
      </c>
      <c r="C8" s="12">
        <v>21055.22</v>
      </c>
      <c r="D8" s="1" t="s">
        <v>236</v>
      </c>
      <c r="E8" s="12"/>
      <c r="F8" s="1"/>
      <c r="G8" s="12">
        <f t="shared" si="0"/>
        <v>21055.22</v>
      </c>
    </row>
    <row r="9" spans="1:7" ht="12.75">
      <c r="A9" s="1" t="s">
        <v>10</v>
      </c>
      <c r="B9" s="2" t="s">
        <v>11</v>
      </c>
      <c r="C9" s="12">
        <v>19927.4</v>
      </c>
      <c r="D9" s="17" t="s">
        <v>231</v>
      </c>
      <c r="E9" s="12"/>
      <c r="F9" s="1"/>
      <c r="G9" s="12">
        <f t="shared" si="0"/>
        <v>19927.4</v>
      </c>
    </row>
    <row r="10" spans="1:7" ht="12.75">
      <c r="A10" s="1" t="s">
        <v>12</v>
      </c>
      <c r="B10" s="2" t="s">
        <v>13</v>
      </c>
      <c r="C10" s="12">
        <v>29639.02</v>
      </c>
      <c r="D10" s="17" t="s">
        <v>237</v>
      </c>
      <c r="E10" s="12"/>
      <c r="F10" s="1"/>
      <c r="G10" s="12">
        <f t="shared" si="0"/>
        <v>29639.02</v>
      </c>
    </row>
    <row r="11" spans="1:7" ht="12.75">
      <c r="A11" s="1" t="s">
        <v>14</v>
      </c>
      <c r="B11" s="2" t="s">
        <v>15</v>
      </c>
      <c r="C11" s="12">
        <v>18643.79</v>
      </c>
      <c r="D11" s="1" t="s">
        <v>229</v>
      </c>
      <c r="E11" s="12"/>
      <c r="F11" s="1"/>
      <c r="G11" s="12">
        <f t="shared" si="0"/>
        <v>18643.79</v>
      </c>
    </row>
    <row r="12" spans="1:7" ht="12.75">
      <c r="A12" s="1" t="s">
        <v>16</v>
      </c>
      <c r="B12" s="3" t="s">
        <v>17</v>
      </c>
      <c r="C12" s="12">
        <v>20154.48</v>
      </c>
      <c r="D12" s="1" t="s">
        <v>238</v>
      </c>
      <c r="E12" s="12"/>
      <c r="F12" s="1"/>
      <c r="G12" s="12">
        <f t="shared" si="0"/>
        <v>20154.48</v>
      </c>
    </row>
    <row r="13" spans="1:7" ht="12.75">
      <c r="A13" s="1" t="s">
        <v>18</v>
      </c>
      <c r="B13" s="2" t="s">
        <v>19</v>
      </c>
      <c r="C13" s="12">
        <v>31728.8</v>
      </c>
      <c r="D13" s="1" t="s">
        <v>230</v>
      </c>
      <c r="E13" s="12"/>
      <c r="F13" s="1"/>
      <c r="G13" s="12">
        <f t="shared" si="0"/>
        <v>31728.8</v>
      </c>
    </row>
    <row r="14" spans="1:7" ht="12.75">
      <c r="A14" s="1" t="s">
        <v>20</v>
      </c>
      <c r="B14" s="2" t="s">
        <v>21</v>
      </c>
      <c r="C14" s="12">
        <v>16543.9</v>
      </c>
      <c r="D14" s="1" t="s">
        <v>239</v>
      </c>
      <c r="E14" s="12"/>
      <c r="F14" s="1"/>
      <c r="G14" s="12">
        <f t="shared" si="0"/>
        <v>16543.9</v>
      </c>
    </row>
    <row r="15" spans="1:7" ht="12.75">
      <c r="A15" s="1" t="s">
        <v>24</v>
      </c>
      <c r="B15" s="2" t="s">
        <v>25</v>
      </c>
      <c r="C15" s="12">
        <v>16747.07</v>
      </c>
      <c r="D15" s="1" t="s">
        <v>235</v>
      </c>
      <c r="E15" s="12"/>
      <c r="F15" s="1"/>
      <c r="G15" s="12">
        <f t="shared" si="0"/>
        <v>16747.07</v>
      </c>
    </row>
    <row r="16" spans="1:7" ht="12.75">
      <c r="A16" s="1" t="s">
        <v>26</v>
      </c>
      <c r="B16" s="2" t="s">
        <v>27</v>
      </c>
      <c r="C16" s="12">
        <v>18339.4</v>
      </c>
      <c r="D16" s="17" t="s">
        <v>240</v>
      </c>
      <c r="E16" s="12"/>
      <c r="F16" s="1"/>
      <c r="G16" s="12">
        <f t="shared" si="0"/>
        <v>18339.4</v>
      </c>
    </row>
    <row r="17" spans="1:7" ht="12.75">
      <c r="A17" s="1" t="s">
        <v>28</v>
      </c>
      <c r="B17" s="2" t="s">
        <v>29</v>
      </c>
      <c r="C17" s="12">
        <v>19686.33</v>
      </c>
      <c r="D17" s="1" t="s">
        <v>231</v>
      </c>
      <c r="E17" s="12"/>
      <c r="F17" s="1"/>
      <c r="G17" s="12">
        <f t="shared" si="0"/>
        <v>19686.33</v>
      </c>
    </row>
    <row r="18" spans="1:7" ht="12.75">
      <c r="A18" s="1" t="s">
        <v>53</v>
      </c>
      <c r="B18" s="2" t="s">
        <v>49</v>
      </c>
      <c r="C18" s="12">
        <v>56613.65</v>
      </c>
      <c r="D18" s="17" t="s">
        <v>246</v>
      </c>
      <c r="E18" s="12"/>
      <c r="F18" s="1"/>
      <c r="G18" s="12">
        <f t="shared" si="0"/>
        <v>56613.65</v>
      </c>
    </row>
    <row r="19" spans="1:7" ht="12.75">
      <c r="A19" s="4"/>
      <c r="B19" s="5" t="s">
        <v>32</v>
      </c>
      <c r="C19" s="13">
        <f>SUM(C5:C18)</f>
        <v>343641.62000000005</v>
      </c>
      <c r="D19" s="13"/>
      <c r="E19" s="13">
        <f>SUM(E5:E17)</f>
        <v>0</v>
      </c>
      <c r="F19" s="13"/>
      <c r="G19" s="13">
        <f>SUM(G5:G18)</f>
        <v>343641.62000000005</v>
      </c>
    </row>
    <row r="20" spans="1:7" ht="12.75">
      <c r="A20" s="17" t="s">
        <v>22</v>
      </c>
      <c r="B20" s="18" t="s">
        <v>67</v>
      </c>
      <c r="C20" s="14">
        <v>3400</v>
      </c>
      <c r="D20" s="14" t="s">
        <v>241</v>
      </c>
      <c r="E20" s="14"/>
      <c r="F20" s="14"/>
      <c r="G20" s="14">
        <f>C20-E20</f>
        <v>3400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>
        <v>1640</v>
      </c>
      <c r="D22" s="14" t="s">
        <v>246</v>
      </c>
      <c r="E22" s="14"/>
      <c r="F22" s="14"/>
      <c r="G22" s="14">
        <f>C22-E22</f>
        <v>1640</v>
      </c>
    </row>
    <row r="23" spans="1:7" ht="12.75">
      <c r="A23" s="17" t="s">
        <v>61</v>
      </c>
      <c r="B23" s="18" t="s">
        <v>54</v>
      </c>
      <c r="C23" s="14">
        <v>1600</v>
      </c>
      <c r="D23" s="14" t="s">
        <v>232</v>
      </c>
      <c r="E23" s="14"/>
      <c r="F23" s="14"/>
      <c r="G23" s="14">
        <f>C23-E23</f>
        <v>1600</v>
      </c>
    </row>
    <row r="24" spans="1:7" ht="12.75">
      <c r="A24" s="17"/>
      <c r="B24" s="5" t="s">
        <v>68</v>
      </c>
      <c r="C24" s="13">
        <f>SUM(C20:C23)</f>
        <v>6640</v>
      </c>
      <c r="D24" s="13"/>
      <c r="E24" s="13">
        <f>SUM(E20:E23)</f>
        <v>0</v>
      </c>
      <c r="F24" s="13"/>
      <c r="G24" s="13">
        <f>SUM(G20:G23)</f>
        <v>6640</v>
      </c>
    </row>
    <row r="25" spans="1:7" ht="12.75">
      <c r="A25" s="1" t="s">
        <v>16</v>
      </c>
      <c r="B25" s="6" t="s">
        <v>17</v>
      </c>
      <c r="C25" s="12">
        <v>36564</v>
      </c>
      <c r="D25" s="17" t="s">
        <v>238</v>
      </c>
      <c r="E25" s="12"/>
      <c r="F25" s="1"/>
      <c r="G25" s="12">
        <f t="shared" si="0"/>
        <v>36564</v>
      </c>
    </row>
    <row r="26" spans="1:7" ht="12.75">
      <c r="A26" s="1" t="s">
        <v>33</v>
      </c>
      <c r="B26" s="2" t="s">
        <v>34</v>
      </c>
      <c r="C26" s="12">
        <v>39595</v>
      </c>
      <c r="D26" s="17" t="s">
        <v>242</v>
      </c>
      <c r="E26" s="12"/>
      <c r="F26" s="1"/>
      <c r="G26" s="12">
        <f t="shared" si="0"/>
        <v>39595</v>
      </c>
    </row>
    <row r="27" spans="1:7" ht="12.75">
      <c r="A27" s="1" t="s">
        <v>6</v>
      </c>
      <c r="B27" s="2" t="s">
        <v>7</v>
      </c>
      <c r="C27" s="12">
        <v>77505</v>
      </c>
      <c r="D27" s="17" t="s">
        <v>235</v>
      </c>
      <c r="E27" s="12"/>
      <c r="F27" s="1"/>
      <c r="G27" s="12">
        <f t="shared" si="0"/>
        <v>77505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104731</v>
      </c>
      <c r="D29" s="17" t="s">
        <v>246</v>
      </c>
      <c r="E29" s="12"/>
      <c r="F29" s="1"/>
      <c r="G29" s="12">
        <f t="shared" si="0"/>
        <v>104731</v>
      </c>
    </row>
    <row r="30" spans="1:7" ht="12.75">
      <c r="A30" s="17" t="s">
        <v>56</v>
      </c>
      <c r="B30" s="18" t="s">
        <v>39</v>
      </c>
      <c r="C30" s="12">
        <v>3212</v>
      </c>
      <c r="D30" s="17" t="s">
        <v>247</v>
      </c>
      <c r="E30" s="12"/>
      <c r="F30" s="1"/>
      <c r="G30" s="12">
        <f t="shared" si="0"/>
        <v>3212</v>
      </c>
    </row>
    <row r="31" spans="1:7" ht="12.75">
      <c r="A31" s="17" t="s">
        <v>57</v>
      </c>
      <c r="B31" s="18" t="s">
        <v>69</v>
      </c>
      <c r="C31" s="12">
        <v>5702</v>
      </c>
      <c r="D31" s="17" t="s">
        <v>248</v>
      </c>
      <c r="E31" s="12"/>
      <c r="F31" s="1"/>
      <c r="G31" s="12">
        <f t="shared" si="0"/>
        <v>5702</v>
      </c>
    </row>
    <row r="32" spans="1:7" ht="12.75">
      <c r="A32" s="17" t="s">
        <v>58</v>
      </c>
      <c r="B32" s="18" t="s">
        <v>51</v>
      </c>
      <c r="C32" s="12">
        <v>8296</v>
      </c>
      <c r="D32" s="17" t="s">
        <v>243</v>
      </c>
      <c r="E32" s="12"/>
      <c r="F32" s="1"/>
      <c r="G32" s="12">
        <f t="shared" si="0"/>
        <v>8296</v>
      </c>
    </row>
    <row r="33" spans="1:7" ht="12.75">
      <c r="A33" s="1"/>
      <c r="B33" s="5" t="s">
        <v>70</v>
      </c>
      <c r="C33" s="13">
        <f>SUM(C25:C32)</f>
        <v>275605</v>
      </c>
      <c r="D33" s="13"/>
      <c r="E33" s="13">
        <f>SUM(E25:E32)</f>
        <v>0</v>
      </c>
      <c r="F33" s="13"/>
      <c r="G33" s="13">
        <f>SUM(G25:G32)</f>
        <v>275605</v>
      </c>
    </row>
    <row r="34" spans="1:7" ht="12.75">
      <c r="A34" s="17" t="s">
        <v>53</v>
      </c>
      <c r="B34" s="18" t="s">
        <v>49</v>
      </c>
      <c r="C34" s="14">
        <v>1790</v>
      </c>
      <c r="D34" s="14" t="s">
        <v>249</v>
      </c>
      <c r="E34" s="14"/>
      <c r="F34" s="14"/>
      <c r="G34" s="14">
        <f>C34-E34</f>
        <v>1790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233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1820</v>
      </c>
      <c r="D36" s="13"/>
      <c r="E36" s="13">
        <f>SUM(E34:E35)</f>
        <v>0</v>
      </c>
      <c r="F36" s="13"/>
      <c r="G36" s="13">
        <f>SUM(G34:G35)</f>
        <v>1820</v>
      </c>
    </row>
    <row r="37" spans="1:7" ht="12.75">
      <c r="A37" s="1" t="s">
        <v>38</v>
      </c>
      <c r="B37" s="7" t="s">
        <v>72</v>
      </c>
      <c r="C37" s="12">
        <v>1560</v>
      </c>
      <c r="D37" s="17" t="s">
        <v>250</v>
      </c>
      <c r="E37" s="12"/>
      <c r="F37" s="1"/>
      <c r="G37" s="12">
        <f t="shared" si="0"/>
        <v>1560</v>
      </c>
    </row>
    <row r="38" spans="1:7" ht="12.75">
      <c r="A38" s="1" t="s">
        <v>40</v>
      </c>
      <c r="B38" s="7" t="s">
        <v>3</v>
      </c>
      <c r="C38" s="12">
        <v>3240</v>
      </c>
      <c r="D38" s="17" t="s">
        <v>244</v>
      </c>
      <c r="E38" s="12"/>
      <c r="F38" s="1"/>
      <c r="G38" s="12">
        <f t="shared" si="0"/>
        <v>3240</v>
      </c>
    </row>
    <row r="39" spans="1:7" ht="12.75">
      <c r="A39" s="1"/>
      <c r="B39" s="8" t="s">
        <v>41</v>
      </c>
      <c r="C39" s="13">
        <f>SUM(C37:C38)</f>
        <v>4800</v>
      </c>
      <c r="D39" s="13"/>
      <c r="E39" s="13">
        <f>SUM(E37:E38)</f>
        <v>0</v>
      </c>
      <c r="F39" s="13"/>
      <c r="G39" s="13">
        <f>SUM(G37:G38)</f>
        <v>4800</v>
      </c>
    </row>
    <row r="40" spans="1:7" ht="12.75">
      <c r="A40" s="17" t="s">
        <v>59</v>
      </c>
      <c r="B40" s="9" t="s">
        <v>34</v>
      </c>
      <c r="C40" s="14">
        <v>480</v>
      </c>
      <c r="D40" s="14" t="s">
        <v>245</v>
      </c>
      <c r="E40" s="14"/>
      <c r="F40" s="14"/>
      <c r="G40" s="14">
        <f>C40-E40</f>
        <v>480</v>
      </c>
    </row>
    <row r="41" spans="1:7" ht="12.75">
      <c r="A41" s="1"/>
      <c r="B41" s="25" t="s">
        <v>73</v>
      </c>
      <c r="C41" s="13">
        <f>C40</f>
        <v>480</v>
      </c>
      <c r="D41" s="13"/>
      <c r="E41" s="13">
        <f>E40</f>
        <v>0</v>
      </c>
      <c r="F41" s="13"/>
      <c r="G41" s="13">
        <f>G40</f>
        <v>480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233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633166.6200000001</v>
      </c>
      <c r="D44" s="13"/>
      <c r="E44" s="13">
        <f>E19+E24+E33+E36+E39+E41+E43</f>
        <v>0</v>
      </c>
      <c r="F44" s="13"/>
      <c r="G44" s="13">
        <f>G19+G24+G33+G36+G39+G41+G43</f>
        <v>633166.6200000001</v>
      </c>
    </row>
    <row r="45" spans="1:7" ht="12.75">
      <c r="A45" s="27"/>
      <c r="B45" s="28"/>
      <c r="C45" s="29"/>
      <c r="D45" s="29"/>
      <c r="E45" s="29"/>
      <c r="F45" s="29"/>
      <c r="G45" s="29"/>
    </row>
    <row r="47" spans="2:5" ht="12.75">
      <c r="B47" t="s">
        <v>74</v>
      </c>
      <c r="C47" t="s">
        <v>251</v>
      </c>
      <c r="E47" t="s">
        <v>75</v>
      </c>
    </row>
    <row r="48" spans="2:5" ht="12.75">
      <c r="B48" t="s">
        <v>76</v>
      </c>
      <c r="E48" t="s">
        <v>77</v>
      </c>
    </row>
    <row r="49" spans="3:5" ht="12.75">
      <c r="C49" s="20"/>
      <c r="E49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4" sqref="E54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262</v>
      </c>
      <c r="D3" s="59"/>
      <c r="E3" s="59" t="s">
        <v>263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43071.27</v>
      </c>
      <c r="D5" s="17" t="s">
        <v>273</v>
      </c>
      <c r="E5" s="12"/>
      <c r="F5" s="1"/>
      <c r="G5" s="12">
        <f>C5-E5</f>
        <v>43071.27</v>
      </c>
    </row>
    <row r="6" spans="1:7" ht="12.75">
      <c r="A6" s="1" t="s">
        <v>4</v>
      </c>
      <c r="B6" s="2" t="s">
        <v>5</v>
      </c>
      <c r="C6" s="12">
        <v>10372.19</v>
      </c>
      <c r="D6" s="17" t="s">
        <v>264</v>
      </c>
      <c r="E6" s="12"/>
      <c r="F6" s="1"/>
      <c r="G6" s="12">
        <f aca="true" t="shared" si="0" ref="G6:G42">C6-E6</f>
        <v>10372.19</v>
      </c>
    </row>
    <row r="7" spans="1:7" ht="12.75">
      <c r="A7" s="1" t="s">
        <v>6</v>
      </c>
      <c r="B7" s="2" t="s">
        <v>7</v>
      </c>
      <c r="C7" s="12">
        <v>21422.15</v>
      </c>
      <c r="D7" s="17" t="s">
        <v>266</v>
      </c>
      <c r="E7" s="12"/>
      <c r="F7" s="1"/>
      <c r="G7" s="12">
        <f t="shared" si="0"/>
        <v>21422.15</v>
      </c>
    </row>
    <row r="8" spans="1:7" ht="12.75">
      <c r="A8" s="1" t="s">
        <v>8</v>
      </c>
      <c r="B8" s="2" t="s">
        <v>9</v>
      </c>
      <c r="C8" s="12">
        <v>21102.91</v>
      </c>
      <c r="D8" s="1" t="s">
        <v>274</v>
      </c>
      <c r="E8" s="12"/>
      <c r="F8" s="1"/>
      <c r="G8" s="12">
        <f t="shared" si="0"/>
        <v>21102.91</v>
      </c>
    </row>
    <row r="9" spans="1:7" ht="12.75">
      <c r="A9" s="1" t="s">
        <v>10</v>
      </c>
      <c r="B9" s="2" t="s">
        <v>11</v>
      </c>
      <c r="C9" s="12">
        <v>21802.4</v>
      </c>
      <c r="D9" s="17" t="s">
        <v>267</v>
      </c>
      <c r="E9" s="12"/>
      <c r="F9" s="1"/>
      <c r="G9" s="12">
        <f t="shared" si="0"/>
        <v>21802.4</v>
      </c>
    </row>
    <row r="10" spans="1:7" ht="12.75">
      <c r="A10" s="1" t="s">
        <v>12</v>
      </c>
      <c r="B10" s="2" t="s">
        <v>13</v>
      </c>
      <c r="C10" s="12">
        <v>29342.6</v>
      </c>
      <c r="D10" s="17" t="s">
        <v>280</v>
      </c>
      <c r="E10" s="12"/>
      <c r="F10" s="1"/>
      <c r="G10" s="12">
        <f t="shared" si="0"/>
        <v>29342.6</v>
      </c>
    </row>
    <row r="11" spans="1:7" ht="12.75">
      <c r="A11" s="1" t="s">
        <v>14</v>
      </c>
      <c r="B11" s="2" t="s">
        <v>15</v>
      </c>
      <c r="C11" s="12">
        <v>18673.77</v>
      </c>
      <c r="D11" s="1" t="s">
        <v>275</v>
      </c>
      <c r="E11" s="12"/>
      <c r="F11" s="1"/>
      <c r="G11" s="12">
        <f t="shared" si="0"/>
        <v>18673.77</v>
      </c>
    </row>
    <row r="12" spans="1:7" ht="12.75">
      <c r="A12" s="1" t="s">
        <v>16</v>
      </c>
      <c r="B12" s="3" t="s">
        <v>17</v>
      </c>
      <c r="C12" s="12">
        <v>24901.62</v>
      </c>
      <c r="D12" s="1" t="s">
        <v>281</v>
      </c>
      <c r="E12" s="12"/>
      <c r="F12" s="1"/>
      <c r="G12" s="12">
        <f t="shared" si="0"/>
        <v>24901.62</v>
      </c>
    </row>
    <row r="13" spans="1:7" ht="12.75">
      <c r="A13" s="1" t="s">
        <v>18</v>
      </c>
      <c r="B13" s="2" t="s">
        <v>19</v>
      </c>
      <c r="C13" s="12">
        <v>31767.5</v>
      </c>
      <c r="D13" s="1" t="s">
        <v>282</v>
      </c>
      <c r="E13" s="12"/>
      <c r="F13" s="1"/>
      <c r="G13" s="12">
        <f t="shared" si="0"/>
        <v>31767.5</v>
      </c>
    </row>
    <row r="14" spans="1:7" ht="12.75">
      <c r="A14" s="1" t="s">
        <v>20</v>
      </c>
      <c r="B14" s="2" t="s">
        <v>21</v>
      </c>
      <c r="C14" s="12">
        <v>18657.27</v>
      </c>
      <c r="D14" s="1" t="s">
        <v>279</v>
      </c>
      <c r="E14" s="12"/>
      <c r="F14" s="1"/>
      <c r="G14" s="12">
        <f t="shared" si="0"/>
        <v>18657.27</v>
      </c>
    </row>
    <row r="15" spans="1:7" ht="12.75">
      <c r="A15" s="1" t="s">
        <v>24</v>
      </c>
      <c r="B15" s="2" t="s">
        <v>25</v>
      </c>
      <c r="C15" s="12">
        <v>16662.33</v>
      </c>
      <c r="D15" s="17" t="s">
        <v>266</v>
      </c>
      <c r="E15" s="12"/>
      <c r="F15" s="1"/>
      <c r="G15" s="12">
        <f t="shared" si="0"/>
        <v>16662.33</v>
      </c>
    </row>
    <row r="16" spans="1:7" ht="12.75">
      <c r="A16" s="1" t="s">
        <v>26</v>
      </c>
      <c r="B16" s="2" t="s">
        <v>27</v>
      </c>
      <c r="C16" s="12">
        <v>18246.98</v>
      </c>
      <c r="D16" s="17" t="s">
        <v>284</v>
      </c>
      <c r="E16" s="12"/>
      <c r="F16" s="1"/>
      <c r="G16" s="12">
        <f t="shared" si="0"/>
        <v>18246.98</v>
      </c>
    </row>
    <row r="17" spans="1:7" ht="12.75">
      <c r="A17" s="1" t="s">
        <v>28</v>
      </c>
      <c r="B17" s="2" t="s">
        <v>29</v>
      </c>
      <c r="C17" s="12">
        <v>19703.38</v>
      </c>
      <c r="D17" s="17" t="s">
        <v>267</v>
      </c>
      <c r="E17" s="12"/>
      <c r="F17" s="1"/>
      <c r="G17" s="12">
        <f t="shared" si="0"/>
        <v>19703.38</v>
      </c>
    </row>
    <row r="18" spans="1:7" ht="12.75">
      <c r="A18" s="1" t="s">
        <v>53</v>
      </c>
      <c r="B18" s="2" t="s">
        <v>49</v>
      </c>
      <c r="C18" s="12">
        <v>55884.41</v>
      </c>
      <c r="D18" s="17" t="s">
        <v>285</v>
      </c>
      <c r="E18" s="12"/>
      <c r="F18" s="1"/>
      <c r="G18" s="12">
        <f t="shared" si="0"/>
        <v>55884.41</v>
      </c>
    </row>
    <row r="19" spans="1:7" ht="12.75">
      <c r="A19" s="4"/>
      <c r="B19" s="5" t="s">
        <v>32</v>
      </c>
      <c r="C19" s="13">
        <f>SUM(C5:C18)</f>
        <v>351610.78</v>
      </c>
      <c r="D19" s="13"/>
      <c r="E19" s="13">
        <f>SUM(E5:E17)</f>
        <v>0</v>
      </c>
      <c r="F19" s="13"/>
      <c r="G19" s="13">
        <f>SUM(G5:G18)</f>
        <v>351610.78</v>
      </c>
    </row>
    <row r="20" spans="1:7" ht="12.75">
      <c r="A20" s="17" t="s">
        <v>22</v>
      </c>
      <c r="B20" s="18" t="s">
        <v>67</v>
      </c>
      <c r="C20" s="14">
        <v>2600</v>
      </c>
      <c r="D20" s="14" t="s">
        <v>276</v>
      </c>
      <c r="E20" s="14"/>
      <c r="F20" s="14"/>
      <c r="G20" s="14">
        <f>C20-E20</f>
        <v>2600</v>
      </c>
    </row>
    <row r="21" spans="1:7" ht="12.75">
      <c r="A21" s="17" t="s">
        <v>30</v>
      </c>
      <c r="B21" s="18" t="s">
        <v>31</v>
      </c>
      <c r="C21" s="14">
        <v>400</v>
      </c>
      <c r="D21" s="14" t="s">
        <v>268</v>
      </c>
      <c r="E21" s="14"/>
      <c r="F21" s="14"/>
      <c r="G21" s="14">
        <f>C21-E21</f>
        <v>400</v>
      </c>
    </row>
    <row r="22" spans="1:7" ht="12.75">
      <c r="A22" s="17" t="s">
        <v>53</v>
      </c>
      <c r="B22" s="18" t="s">
        <v>49</v>
      </c>
      <c r="C22" s="14">
        <v>1680</v>
      </c>
      <c r="D22" s="14" t="s">
        <v>285</v>
      </c>
      <c r="E22" s="14"/>
      <c r="F22" s="14"/>
      <c r="G22" s="14">
        <f>C22-E22</f>
        <v>1680</v>
      </c>
    </row>
    <row r="23" spans="1:7" ht="12.75">
      <c r="A23" s="17" t="s">
        <v>61</v>
      </c>
      <c r="B23" s="18" t="s">
        <v>54</v>
      </c>
      <c r="C23" s="14">
        <v>400</v>
      </c>
      <c r="D23" s="14" t="s">
        <v>269</v>
      </c>
      <c r="E23" s="14"/>
      <c r="F23" s="14"/>
      <c r="G23" s="14">
        <f>C23-E23</f>
        <v>400</v>
      </c>
    </row>
    <row r="24" spans="1:7" ht="12.75">
      <c r="A24" s="17"/>
      <c r="B24" s="5" t="s">
        <v>68</v>
      </c>
      <c r="C24" s="13">
        <f>SUM(C20:C23)</f>
        <v>5080</v>
      </c>
      <c r="D24" s="13"/>
      <c r="E24" s="13">
        <f>SUM(E20:E23)</f>
        <v>0</v>
      </c>
      <c r="F24" s="13"/>
      <c r="G24" s="13">
        <f>SUM(G20:G23)</f>
        <v>5080</v>
      </c>
    </row>
    <row r="25" spans="1:7" ht="12.75">
      <c r="A25" s="1" t="s">
        <v>16</v>
      </c>
      <c r="B25" s="6" t="s">
        <v>17</v>
      </c>
      <c r="C25" s="12">
        <v>37091</v>
      </c>
      <c r="D25" s="17" t="s">
        <v>281</v>
      </c>
      <c r="E25" s="12"/>
      <c r="F25" s="1"/>
      <c r="G25" s="12">
        <f t="shared" si="0"/>
        <v>37091</v>
      </c>
    </row>
    <row r="26" spans="1:7" ht="12.75">
      <c r="A26" s="1" t="s">
        <v>33</v>
      </c>
      <c r="B26" s="2" t="s">
        <v>34</v>
      </c>
      <c r="C26" s="12">
        <v>39645</v>
      </c>
      <c r="D26" s="17" t="s">
        <v>270</v>
      </c>
      <c r="E26" s="12"/>
      <c r="F26" s="1"/>
      <c r="G26" s="12">
        <f t="shared" si="0"/>
        <v>39645</v>
      </c>
    </row>
    <row r="27" spans="1:7" ht="12.75">
      <c r="A27" s="1" t="s">
        <v>6</v>
      </c>
      <c r="B27" s="2" t="s">
        <v>7</v>
      </c>
      <c r="C27" s="12">
        <v>77590</v>
      </c>
      <c r="D27" s="17" t="s">
        <v>266</v>
      </c>
      <c r="E27" s="12"/>
      <c r="F27" s="1"/>
      <c r="G27" s="12">
        <f t="shared" si="0"/>
        <v>77590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105106</v>
      </c>
      <c r="D29" s="17" t="s">
        <v>285</v>
      </c>
      <c r="E29" s="12"/>
      <c r="F29" s="1"/>
      <c r="G29" s="12">
        <f t="shared" si="0"/>
        <v>105106</v>
      </c>
    </row>
    <row r="30" spans="1:7" ht="12.75">
      <c r="A30" s="17" t="s">
        <v>56</v>
      </c>
      <c r="B30" s="18" t="s">
        <v>39</v>
      </c>
      <c r="C30" s="12">
        <v>3219</v>
      </c>
      <c r="D30" s="17" t="s">
        <v>283</v>
      </c>
      <c r="E30" s="12"/>
      <c r="F30" s="1"/>
      <c r="G30" s="12">
        <f t="shared" si="0"/>
        <v>3219</v>
      </c>
    </row>
    <row r="31" spans="1:7" ht="12.75">
      <c r="A31" s="17" t="s">
        <v>57</v>
      </c>
      <c r="B31" s="18" t="s">
        <v>69</v>
      </c>
      <c r="C31" s="12">
        <v>2956</v>
      </c>
      <c r="D31" s="17" t="s">
        <v>277</v>
      </c>
      <c r="E31" s="12"/>
      <c r="F31" s="1"/>
      <c r="G31" s="12">
        <f t="shared" si="0"/>
        <v>2956</v>
      </c>
    </row>
    <row r="32" spans="1:7" ht="12.75">
      <c r="A32" s="17" t="s">
        <v>58</v>
      </c>
      <c r="B32" s="18" t="s">
        <v>51</v>
      </c>
      <c r="C32" s="12">
        <v>8166</v>
      </c>
      <c r="D32" s="17" t="s">
        <v>271</v>
      </c>
      <c r="E32" s="12"/>
      <c r="F32" s="1"/>
      <c r="G32" s="12">
        <f t="shared" si="0"/>
        <v>8166</v>
      </c>
    </row>
    <row r="33" spans="1:7" ht="12.75">
      <c r="A33" s="1"/>
      <c r="B33" s="5" t="s">
        <v>70</v>
      </c>
      <c r="C33" s="13">
        <f>SUM(C25:C32)</f>
        <v>273773</v>
      </c>
      <c r="D33" s="13"/>
      <c r="E33" s="13">
        <f>SUM(E25:E32)</f>
        <v>0</v>
      </c>
      <c r="F33" s="13"/>
      <c r="G33" s="13">
        <f>SUM(G25:G32)</f>
        <v>273773</v>
      </c>
    </row>
    <row r="34" spans="1:7" ht="12.75">
      <c r="A34" s="17" t="s">
        <v>53</v>
      </c>
      <c r="B34" s="18" t="s">
        <v>49</v>
      </c>
      <c r="C34" s="14">
        <v>950</v>
      </c>
      <c r="D34" s="14" t="s">
        <v>285</v>
      </c>
      <c r="E34" s="14"/>
      <c r="F34" s="14"/>
      <c r="G34" s="14">
        <f>C34-E34</f>
        <v>950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265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980</v>
      </c>
      <c r="D36" s="13"/>
      <c r="E36" s="13">
        <f>SUM(E34:E35)</f>
        <v>0</v>
      </c>
      <c r="F36" s="13"/>
      <c r="G36" s="13">
        <f>SUM(G34:G35)</f>
        <v>980</v>
      </c>
    </row>
    <row r="37" spans="1:7" ht="12.75">
      <c r="A37" s="1" t="s">
        <v>38</v>
      </c>
      <c r="B37" s="7" t="s">
        <v>72</v>
      </c>
      <c r="C37" s="12">
        <v>1620</v>
      </c>
      <c r="D37" s="17" t="s">
        <v>286</v>
      </c>
      <c r="E37" s="12"/>
      <c r="F37" s="1"/>
      <c r="G37" s="12">
        <f t="shared" si="0"/>
        <v>1620</v>
      </c>
    </row>
    <row r="38" spans="1:7" ht="12.75">
      <c r="A38" s="1" t="s">
        <v>40</v>
      </c>
      <c r="B38" s="7" t="s">
        <v>3</v>
      </c>
      <c r="C38" s="12">
        <v>3360</v>
      </c>
      <c r="D38" s="17" t="s">
        <v>278</v>
      </c>
      <c r="E38" s="12"/>
      <c r="F38" s="1"/>
      <c r="G38" s="12">
        <f t="shared" si="0"/>
        <v>3360</v>
      </c>
    </row>
    <row r="39" spans="1:7" ht="12.75">
      <c r="A39" s="1"/>
      <c r="B39" s="8" t="s">
        <v>41</v>
      </c>
      <c r="C39" s="13">
        <f>SUM(C37:C38)</f>
        <v>4980</v>
      </c>
      <c r="D39" s="13"/>
      <c r="E39" s="13">
        <f>SUM(E37:E38)</f>
        <v>0</v>
      </c>
      <c r="F39" s="13"/>
      <c r="G39" s="13">
        <f>SUM(G37:G38)</f>
        <v>4980</v>
      </c>
    </row>
    <row r="40" spans="1:7" ht="12.75">
      <c r="A40" s="17" t="s">
        <v>59</v>
      </c>
      <c r="B40" s="9" t="s">
        <v>34</v>
      </c>
      <c r="C40" s="14">
        <v>195</v>
      </c>
      <c r="D40" s="14" t="s">
        <v>272</v>
      </c>
      <c r="E40" s="14"/>
      <c r="F40" s="14"/>
      <c r="G40" s="14">
        <f>C40-E40</f>
        <v>195</v>
      </c>
    </row>
    <row r="41" spans="1:7" ht="12.75">
      <c r="A41" s="1"/>
      <c r="B41" s="25" t="s">
        <v>73</v>
      </c>
      <c r="C41" s="13">
        <f>C40</f>
        <v>195</v>
      </c>
      <c r="D41" s="13"/>
      <c r="E41" s="13">
        <f>E40</f>
        <v>0</v>
      </c>
      <c r="F41" s="13"/>
      <c r="G41" s="13">
        <f>G40</f>
        <v>195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265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636798.78</v>
      </c>
      <c r="D44" s="13"/>
      <c r="E44" s="13">
        <f>E19+E24+E33+E36+E39+E41+E43</f>
        <v>0</v>
      </c>
      <c r="F44" s="13"/>
      <c r="G44" s="13">
        <f>G19+G24+G33+G36+G39+G41+G43</f>
        <v>636798.78</v>
      </c>
    </row>
    <row r="45" spans="1:7" ht="12.75">
      <c r="A45" s="27"/>
      <c r="B45" s="28"/>
      <c r="C45" s="29"/>
      <c r="D45" s="29"/>
      <c r="E45" s="29"/>
      <c r="F45" s="29"/>
      <c r="G45" s="29"/>
    </row>
    <row r="47" spans="2:5" ht="12.75">
      <c r="B47" t="s">
        <v>74</v>
      </c>
      <c r="C47" t="s">
        <v>287</v>
      </c>
      <c r="E47" t="s">
        <v>75</v>
      </c>
    </row>
    <row r="48" spans="2:5" ht="12.75">
      <c r="B48" t="s">
        <v>76</v>
      </c>
      <c r="E48" t="s">
        <v>77</v>
      </c>
    </row>
    <row r="49" spans="3:5" ht="12.75">
      <c r="C49" s="20"/>
      <c r="E49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0" sqref="E50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288</v>
      </c>
      <c r="D3" s="59"/>
      <c r="E3" s="59" t="s">
        <v>289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44988.31</v>
      </c>
      <c r="D5" s="17" t="s">
        <v>295</v>
      </c>
      <c r="E5" s="12"/>
      <c r="F5" s="1"/>
      <c r="G5" s="12">
        <f>C5-E5</f>
        <v>44988.31</v>
      </c>
    </row>
    <row r="6" spans="1:7" ht="12.75">
      <c r="A6" s="1" t="s">
        <v>4</v>
      </c>
      <c r="B6" s="2" t="s">
        <v>5</v>
      </c>
      <c r="C6" s="12">
        <v>15136.34</v>
      </c>
      <c r="D6" s="17" t="s">
        <v>296</v>
      </c>
      <c r="E6" s="12"/>
      <c r="F6" s="1"/>
      <c r="G6" s="12">
        <f aca="true" t="shared" si="0" ref="G6:G38">C6-E6</f>
        <v>15136.34</v>
      </c>
    </row>
    <row r="7" spans="1:7" ht="12.75">
      <c r="A7" s="1" t="s">
        <v>6</v>
      </c>
      <c r="B7" s="2" t="s">
        <v>7</v>
      </c>
      <c r="C7" s="12">
        <v>29978.8</v>
      </c>
      <c r="D7" s="17" t="s">
        <v>297</v>
      </c>
      <c r="E7" s="12"/>
      <c r="F7" s="1"/>
      <c r="G7" s="12">
        <f t="shared" si="0"/>
        <v>29978.8</v>
      </c>
    </row>
    <row r="8" spans="1:7" ht="12.75">
      <c r="A8" s="1" t="s">
        <v>8</v>
      </c>
      <c r="B8" s="2" t="s">
        <v>9</v>
      </c>
      <c r="C8" s="12">
        <v>21054.66</v>
      </c>
      <c r="D8" s="1" t="s">
        <v>298</v>
      </c>
      <c r="E8" s="12"/>
      <c r="F8" s="1"/>
      <c r="G8" s="12">
        <f t="shared" si="0"/>
        <v>21054.66</v>
      </c>
    </row>
    <row r="9" spans="1:7" ht="12.75">
      <c r="A9" s="1" t="s">
        <v>10</v>
      </c>
      <c r="B9" s="2" t="s">
        <v>11</v>
      </c>
      <c r="C9" s="12">
        <v>26328.94</v>
      </c>
      <c r="D9" s="17" t="s">
        <v>299</v>
      </c>
      <c r="E9" s="12"/>
      <c r="F9" s="1"/>
      <c r="G9" s="12">
        <f t="shared" si="0"/>
        <v>26328.94</v>
      </c>
    </row>
    <row r="10" spans="1:7" ht="12.75">
      <c r="A10" s="1" t="s">
        <v>12</v>
      </c>
      <c r="B10" s="2" t="s">
        <v>13</v>
      </c>
      <c r="C10" s="12">
        <v>41318.75</v>
      </c>
      <c r="D10" s="17" t="s">
        <v>300</v>
      </c>
      <c r="E10" s="12"/>
      <c r="F10" s="1"/>
      <c r="G10" s="12">
        <f t="shared" si="0"/>
        <v>41318.75</v>
      </c>
    </row>
    <row r="11" spans="1:7" ht="12.75">
      <c r="A11" s="1" t="s">
        <v>14</v>
      </c>
      <c r="B11" s="2" t="s">
        <v>15</v>
      </c>
      <c r="C11" s="12">
        <v>22779.3</v>
      </c>
      <c r="D11" s="1" t="s">
        <v>315</v>
      </c>
      <c r="E11" s="12"/>
      <c r="F11" s="1"/>
      <c r="G11" s="12">
        <f t="shared" si="0"/>
        <v>22779.3</v>
      </c>
    </row>
    <row r="12" spans="1:7" ht="12.75">
      <c r="A12" s="1" t="s">
        <v>16</v>
      </c>
      <c r="B12" s="3" t="s">
        <v>17</v>
      </c>
      <c r="C12" s="12">
        <v>31971.18</v>
      </c>
      <c r="D12" s="1" t="s">
        <v>312</v>
      </c>
      <c r="E12" s="12"/>
      <c r="F12" s="1"/>
      <c r="G12" s="12">
        <f t="shared" si="0"/>
        <v>31971.18</v>
      </c>
    </row>
    <row r="13" spans="1:7" ht="12.75">
      <c r="A13" s="1" t="s">
        <v>18</v>
      </c>
      <c r="B13" s="2" t="s">
        <v>19</v>
      </c>
      <c r="C13" s="12">
        <v>33064.95</v>
      </c>
      <c r="D13" s="1" t="s">
        <v>290</v>
      </c>
      <c r="E13" s="12"/>
      <c r="F13" s="1"/>
      <c r="G13" s="12">
        <f t="shared" si="0"/>
        <v>33064.95</v>
      </c>
    </row>
    <row r="14" spans="1:7" ht="12.75">
      <c r="A14" s="1" t="s">
        <v>20</v>
      </c>
      <c r="B14" s="2" t="s">
        <v>21</v>
      </c>
      <c r="C14" s="12">
        <v>19050.84</v>
      </c>
      <c r="D14" s="1" t="s">
        <v>301</v>
      </c>
      <c r="E14" s="12"/>
      <c r="F14" s="1"/>
      <c r="G14" s="12">
        <f t="shared" si="0"/>
        <v>19050.84</v>
      </c>
    </row>
    <row r="15" spans="1:7" ht="12.75">
      <c r="A15" s="1" t="s">
        <v>24</v>
      </c>
      <c r="B15" s="2" t="s">
        <v>25</v>
      </c>
      <c r="C15" s="12">
        <v>21262.32</v>
      </c>
      <c r="D15" s="17" t="s">
        <v>297</v>
      </c>
      <c r="E15" s="12"/>
      <c r="F15" s="1"/>
      <c r="G15" s="12">
        <f t="shared" si="0"/>
        <v>21262.32</v>
      </c>
    </row>
    <row r="16" spans="1:7" ht="12.75">
      <c r="A16" s="1" t="s">
        <v>26</v>
      </c>
      <c r="B16" s="2" t="s">
        <v>27</v>
      </c>
      <c r="C16" s="12">
        <v>19376.06</v>
      </c>
      <c r="D16" s="17" t="s">
        <v>302</v>
      </c>
      <c r="E16" s="12"/>
      <c r="F16" s="1"/>
      <c r="G16" s="12">
        <f t="shared" si="0"/>
        <v>19376.06</v>
      </c>
    </row>
    <row r="17" spans="1:7" ht="12.75">
      <c r="A17" s="1" t="s">
        <v>53</v>
      </c>
      <c r="B17" s="2" t="s">
        <v>49</v>
      </c>
      <c r="C17" s="12"/>
      <c r="D17" s="17"/>
      <c r="E17" s="12"/>
      <c r="F17" s="1"/>
      <c r="G17" s="12">
        <f t="shared" si="0"/>
        <v>0</v>
      </c>
    </row>
    <row r="18" spans="1:7" ht="12.75">
      <c r="A18" s="4"/>
      <c r="B18" s="5" t="s">
        <v>32</v>
      </c>
      <c r="C18" s="13">
        <f>SUM(C5:C17)</f>
        <v>326310.45</v>
      </c>
      <c r="D18" s="13"/>
      <c r="E18" s="13">
        <f>SUM(E5:E16)</f>
        <v>0</v>
      </c>
      <c r="F18" s="13"/>
      <c r="G18" s="13">
        <f>SUM(G5:G17)</f>
        <v>326310.45</v>
      </c>
    </row>
    <row r="19" spans="1:7" ht="12.75">
      <c r="A19" s="17" t="s">
        <v>22</v>
      </c>
      <c r="B19" s="18" t="s">
        <v>67</v>
      </c>
      <c r="C19" s="14">
        <v>3800</v>
      </c>
      <c r="D19" s="14" t="s">
        <v>303</v>
      </c>
      <c r="E19" s="14"/>
      <c r="F19" s="14"/>
      <c r="G19" s="14">
        <f aca="true" t="shared" si="1" ref="G19:G25">C19-E19</f>
        <v>3800</v>
      </c>
    </row>
    <row r="20" spans="1:7" ht="12.75">
      <c r="A20" s="17" t="s">
        <v>30</v>
      </c>
      <c r="B20" s="18" t="s">
        <v>31</v>
      </c>
      <c r="C20" s="14">
        <v>400</v>
      </c>
      <c r="D20" s="14" t="s">
        <v>293</v>
      </c>
      <c r="E20" s="14"/>
      <c r="F20" s="14"/>
      <c r="G20" s="14">
        <f t="shared" si="1"/>
        <v>400</v>
      </c>
    </row>
    <row r="21" spans="1:7" ht="12.75">
      <c r="A21" s="17" t="s">
        <v>53</v>
      </c>
      <c r="B21" s="18" t="s">
        <v>49</v>
      </c>
      <c r="C21" s="14"/>
      <c r="D21" s="14"/>
      <c r="E21" s="14"/>
      <c r="F21" s="14"/>
      <c r="G21" s="14">
        <f t="shared" si="1"/>
        <v>0</v>
      </c>
    </row>
    <row r="22" spans="1:7" ht="12.75">
      <c r="A22" s="17" t="s">
        <v>61</v>
      </c>
      <c r="B22" s="18" t="s">
        <v>54</v>
      </c>
      <c r="C22" s="14">
        <v>600</v>
      </c>
      <c r="D22" s="14" t="s">
        <v>304</v>
      </c>
      <c r="E22" s="14"/>
      <c r="F22" s="14"/>
      <c r="G22" s="14">
        <f t="shared" si="1"/>
        <v>600</v>
      </c>
    </row>
    <row r="23" spans="1:7" ht="12.75">
      <c r="A23" s="17" t="s">
        <v>252</v>
      </c>
      <c r="B23" s="18" t="s">
        <v>291</v>
      </c>
      <c r="C23" s="14">
        <v>400</v>
      </c>
      <c r="D23" s="14" t="s">
        <v>305</v>
      </c>
      <c r="E23" s="14"/>
      <c r="F23" s="14"/>
      <c r="G23" s="14">
        <f t="shared" si="1"/>
        <v>400</v>
      </c>
    </row>
    <row r="24" spans="1:7" ht="12.75">
      <c r="A24" s="17" t="s">
        <v>254</v>
      </c>
      <c r="B24" s="18" t="s">
        <v>292</v>
      </c>
      <c r="C24" s="14">
        <v>1600</v>
      </c>
      <c r="D24" s="14" t="s">
        <v>306</v>
      </c>
      <c r="E24" s="14"/>
      <c r="F24" s="14"/>
      <c r="G24" s="14">
        <f t="shared" si="1"/>
        <v>1600</v>
      </c>
    </row>
    <row r="25" spans="1:7" ht="12.75">
      <c r="A25" s="17" t="s">
        <v>256</v>
      </c>
      <c r="B25" s="18" t="s">
        <v>257</v>
      </c>
      <c r="C25" s="14">
        <v>1200</v>
      </c>
      <c r="D25" s="14" t="s">
        <v>294</v>
      </c>
      <c r="E25" s="14"/>
      <c r="F25" s="14"/>
      <c r="G25" s="14">
        <f t="shared" si="1"/>
        <v>1200</v>
      </c>
    </row>
    <row r="26" spans="1:7" ht="12.75">
      <c r="A26" s="17"/>
      <c r="B26" s="5" t="s">
        <v>68</v>
      </c>
      <c r="C26" s="13">
        <f>SUM(C19:C25)</f>
        <v>8000</v>
      </c>
      <c r="D26" s="13"/>
      <c r="E26" s="13">
        <f>SUM(E19:E25)</f>
        <v>0</v>
      </c>
      <c r="F26" s="13"/>
      <c r="G26" s="13">
        <f>SUM(G19:G25)</f>
        <v>8000</v>
      </c>
    </row>
    <row r="27" spans="1:7" ht="12.75">
      <c r="A27" s="1" t="s">
        <v>16</v>
      </c>
      <c r="B27" s="6" t="s">
        <v>17</v>
      </c>
      <c r="C27" s="12">
        <v>36999</v>
      </c>
      <c r="D27" s="17" t="s">
        <v>312</v>
      </c>
      <c r="E27" s="12"/>
      <c r="F27" s="1"/>
      <c r="G27" s="12">
        <f t="shared" si="0"/>
        <v>36999</v>
      </c>
    </row>
    <row r="28" spans="1:7" ht="12.75">
      <c r="A28" s="1" t="s">
        <v>33</v>
      </c>
      <c r="B28" s="2" t="s">
        <v>34</v>
      </c>
      <c r="C28" s="12">
        <v>31595</v>
      </c>
      <c r="D28" s="17" t="s">
        <v>307</v>
      </c>
      <c r="E28" s="12"/>
      <c r="F28" s="1"/>
      <c r="G28" s="12">
        <f t="shared" si="0"/>
        <v>31595</v>
      </c>
    </row>
    <row r="29" spans="1:7" ht="12.75">
      <c r="A29" s="1" t="s">
        <v>6</v>
      </c>
      <c r="B29" s="2" t="s">
        <v>7</v>
      </c>
      <c r="C29" s="12">
        <v>82435</v>
      </c>
      <c r="D29" s="17" t="s">
        <v>297</v>
      </c>
      <c r="E29" s="12"/>
      <c r="F29" s="1"/>
      <c r="G29" s="12">
        <f t="shared" si="0"/>
        <v>82435</v>
      </c>
    </row>
    <row r="30" spans="1:7" ht="12.75">
      <c r="A30" s="17" t="s">
        <v>53</v>
      </c>
      <c r="B30" s="18" t="s">
        <v>49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56</v>
      </c>
      <c r="B31" s="18" t="s">
        <v>39</v>
      </c>
      <c r="C31" s="12">
        <v>5076</v>
      </c>
      <c r="D31" s="17" t="s">
        <v>316</v>
      </c>
      <c r="E31" s="12"/>
      <c r="F31" s="1"/>
      <c r="G31" s="12">
        <f t="shared" si="0"/>
        <v>5076</v>
      </c>
    </row>
    <row r="32" spans="1:7" ht="12.75">
      <c r="A32" s="17" t="s">
        <v>57</v>
      </c>
      <c r="B32" s="18" t="s">
        <v>69</v>
      </c>
      <c r="C32" s="12">
        <v>3762</v>
      </c>
      <c r="D32" s="17" t="s">
        <v>313</v>
      </c>
      <c r="E32" s="12"/>
      <c r="F32" s="1"/>
      <c r="G32" s="12">
        <f t="shared" si="0"/>
        <v>3762</v>
      </c>
    </row>
    <row r="33" spans="1:7" ht="12.75">
      <c r="A33" s="17" t="s">
        <v>58</v>
      </c>
      <c r="B33" s="18" t="s">
        <v>51</v>
      </c>
      <c r="C33" s="12">
        <v>8283</v>
      </c>
      <c r="D33" s="17" t="s">
        <v>318</v>
      </c>
      <c r="E33" s="12"/>
      <c r="F33" s="1"/>
      <c r="G33" s="12">
        <f t="shared" si="0"/>
        <v>8283</v>
      </c>
    </row>
    <row r="34" spans="1:7" ht="12.75">
      <c r="A34" s="1"/>
      <c r="B34" s="5" t="s">
        <v>70</v>
      </c>
      <c r="C34" s="13">
        <f>SUM(C27:C33)</f>
        <v>168150</v>
      </c>
      <c r="D34" s="13"/>
      <c r="E34" s="13">
        <f>SUM(E27:E33)</f>
        <v>0</v>
      </c>
      <c r="F34" s="13"/>
      <c r="G34" s="13">
        <f>SUM(G27:G33)</f>
        <v>168150</v>
      </c>
    </row>
    <row r="35" spans="1:7" ht="12.75">
      <c r="A35" s="1" t="s">
        <v>38</v>
      </c>
      <c r="B35" s="7" t="s">
        <v>72</v>
      </c>
      <c r="C35" s="12"/>
      <c r="D35" s="17"/>
      <c r="E35" s="12"/>
      <c r="F35" s="1"/>
      <c r="G35" s="12">
        <f t="shared" si="0"/>
        <v>0</v>
      </c>
    </row>
    <row r="36" spans="1:7" ht="12.75">
      <c r="A36" s="1" t="s">
        <v>40</v>
      </c>
      <c r="B36" s="7" t="s">
        <v>3</v>
      </c>
      <c r="C36" s="12">
        <v>420</v>
      </c>
      <c r="D36" s="17" t="s">
        <v>308</v>
      </c>
      <c r="E36" s="12"/>
      <c r="F36" s="1"/>
      <c r="G36" s="12">
        <f t="shared" si="0"/>
        <v>420</v>
      </c>
    </row>
    <row r="37" spans="1:7" ht="12.75">
      <c r="A37" s="1" t="s">
        <v>259</v>
      </c>
      <c r="B37" s="7" t="s">
        <v>17</v>
      </c>
      <c r="C37" s="12">
        <v>1080</v>
      </c>
      <c r="D37" s="17" t="s">
        <v>314</v>
      </c>
      <c r="E37" s="12"/>
      <c r="F37" s="1"/>
      <c r="G37" s="12">
        <f t="shared" si="0"/>
        <v>1080</v>
      </c>
    </row>
    <row r="38" spans="1:7" ht="12.75">
      <c r="A38" s="1" t="s">
        <v>260</v>
      </c>
      <c r="B38" s="7" t="s">
        <v>261</v>
      </c>
      <c r="C38" s="12">
        <v>1200</v>
      </c>
      <c r="D38" s="17" t="s">
        <v>317</v>
      </c>
      <c r="E38" s="12"/>
      <c r="F38" s="1"/>
      <c r="G38" s="12">
        <f t="shared" si="0"/>
        <v>1200</v>
      </c>
    </row>
    <row r="39" spans="1:7" ht="12.75">
      <c r="A39" s="1"/>
      <c r="B39" s="8" t="s">
        <v>41</v>
      </c>
      <c r="C39" s="13">
        <f>SUM(C35:C38)</f>
        <v>2700</v>
      </c>
      <c r="D39" s="13"/>
      <c r="E39" s="13">
        <f>SUM(E35:E38)</f>
        <v>0</v>
      </c>
      <c r="F39" s="13"/>
      <c r="G39" s="13">
        <f>SUM(G35:G38)</f>
        <v>2700</v>
      </c>
    </row>
    <row r="40" spans="1:7" ht="12.75">
      <c r="A40" s="17" t="s">
        <v>59</v>
      </c>
      <c r="B40" s="9" t="s">
        <v>34</v>
      </c>
      <c r="C40" s="14">
        <v>450</v>
      </c>
      <c r="D40" s="14" t="s">
        <v>309</v>
      </c>
      <c r="E40" s="14"/>
      <c r="F40" s="14"/>
      <c r="G40" s="14">
        <f>C40-E40</f>
        <v>450</v>
      </c>
    </row>
    <row r="41" spans="1:7" ht="12.75">
      <c r="A41" s="1"/>
      <c r="B41" s="25" t="s">
        <v>73</v>
      </c>
      <c r="C41" s="13">
        <f>C40</f>
        <v>450</v>
      </c>
      <c r="D41" s="13"/>
      <c r="E41" s="13">
        <f>E40</f>
        <v>0</v>
      </c>
      <c r="F41" s="13"/>
      <c r="G41" s="13">
        <f>G40</f>
        <v>450</v>
      </c>
    </row>
    <row r="42" spans="1:7" ht="12.75">
      <c r="A42" s="1"/>
      <c r="B42" s="10" t="s">
        <v>45</v>
      </c>
      <c r="C42" s="13">
        <f>C18+C26+C34+C39+C41</f>
        <v>505610.45</v>
      </c>
      <c r="D42" s="13"/>
      <c r="E42" s="13">
        <f>E18+E26+E34+E39+E41</f>
        <v>0</v>
      </c>
      <c r="F42" s="13"/>
      <c r="G42" s="13">
        <f>G18+G26+G34+G39+G41</f>
        <v>505610.45</v>
      </c>
    </row>
    <row r="43" spans="1:7" ht="12.75">
      <c r="A43" s="27"/>
      <c r="B43" s="28"/>
      <c r="C43" s="29"/>
      <c r="D43" s="29"/>
      <c r="E43" s="29"/>
      <c r="F43" s="29"/>
      <c r="G43" s="29"/>
    </row>
    <row r="45" spans="2:5" ht="12.75">
      <c r="B45" t="s">
        <v>320</v>
      </c>
      <c r="E45" t="s">
        <v>75</v>
      </c>
    </row>
    <row r="46" spans="2:5" ht="12.75">
      <c r="B46" t="s">
        <v>310</v>
      </c>
      <c r="C46" s="20" t="s">
        <v>319</v>
      </c>
      <c r="E46" s="20" t="s">
        <v>311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8" sqref="D48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288</v>
      </c>
      <c r="D3" s="59"/>
      <c r="E3" s="59" t="s">
        <v>289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38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7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53</v>
      </c>
      <c r="B17" s="2" t="s">
        <v>49</v>
      </c>
      <c r="C17" s="12">
        <v>64740</v>
      </c>
      <c r="D17" s="17" t="s">
        <v>322</v>
      </c>
      <c r="E17" s="12"/>
      <c r="F17" s="1"/>
      <c r="G17" s="12">
        <f t="shared" si="0"/>
        <v>64740</v>
      </c>
    </row>
    <row r="18" spans="1:7" ht="12.75">
      <c r="A18" s="4"/>
      <c r="B18" s="5" t="s">
        <v>32</v>
      </c>
      <c r="C18" s="13">
        <f>SUM(C5:C17)</f>
        <v>64740</v>
      </c>
      <c r="D18" s="13"/>
      <c r="E18" s="13">
        <f>SUM(E5:E16)</f>
        <v>0</v>
      </c>
      <c r="F18" s="13"/>
      <c r="G18" s="13">
        <f>SUM(G5:G17)</f>
        <v>64740</v>
      </c>
    </row>
    <row r="19" spans="1:7" ht="12.75">
      <c r="A19" s="17" t="s">
        <v>22</v>
      </c>
      <c r="B19" s="18" t="s">
        <v>67</v>
      </c>
      <c r="C19" s="14"/>
      <c r="D19" s="14"/>
      <c r="E19" s="14"/>
      <c r="F19" s="14"/>
      <c r="G19" s="14">
        <f aca="true" t="shared" si="1" ref="G19:G25">C19-E19</f>
        <v>0</v>
      </c>
    </row>
    <row r="20" spans="1:7" ht="12.75">
      <c r="A20" s="17" t="s">
        <v>30</v>
      </c>
      <c r="B20" s="18" t="s">
        <v>31</v>
      </c>
      <c r="C20" s="14"/>
      <c r="D20" s="14"/>
      <c r="E20" s="14"/>
      <c r="F20" s="14"/>
      <c r="G20" s="14">
        <f t="shared" si="1"/>
        <v>0</v>
      </c>
    </row>
    <row r="21" spans="1:7" ht="12.75">
      <c r="A21" s="17" t="s">
        <v>53</v>
      </c>
      <c r="B21" s="18" t="s">
        <v>49</v>
      </c>
      <c r="C21" s="14">
        <v>880</v>
      </c>
      <c r="D21" s="14" t="s">
        <v>322</v>
      </c>
      <c r="E21" s="14"/>
      <c r="F21" s="14"/>
      <c r="G21" s="14">
        <f t="shared" si="1"/>
        <v>880</v>
      </c>
    </row>
    <row r="22" spans="1:7" ht="12.75">
      <c r="A22" s="17" t="s">
        <v>61</v>
      </c>
      <c r="B22" s="18" t="s">
        <v>54</v>
      </c>
      <c r="C22" s="14"/>
      <c r="D22" s="14"/>
      <c r="E22" s="14"/>
      <c r="F22" s="14"/>
      <c r="G22" s="14">
        <f t="shared" si="1"/>
        <v>0</v>
      </c>
    </row>
    <row r="23" spans="1:7" ht="12.75">
      <c r="A23" s="17" t="s">
        <v>252</v>
      </c>
      <c r="B23" s="18" t="s">
        <v>291</v>
      </c>
      <c r="C23" s="14"/>
      <c r="D23" s="14"/>
      <c r="E23" s="14"/>
      <c r="F23" s="14"/>
      <c r="G23" s="14">
        <f t="shared" si="1"/>
        <v>0</v>
      </c>
    </row>
    <row r="24" spans="1:7" ht="12.75">
      <c r="A24" s="17" t="s">
        <v>254</v>
      </c>
      <c r="B24" s="18" t="s">
        <v>292</v>
      </c>
      <c r="C24" s="14"/>
      <c r="D24" s="14"/>
      <c r="E24" s="14"/>
      <c r="F24" s="14"/>
      <c r="G24" s="14">
        <f t="shared" si="1"/>
        <v>0</v>
      </c>
    </row>
    <row r="25" spans="1:7" ht="12.75">
      <c r="A25" s="17" t="s">
        <v>256</v>
      </c>
      <c r="B25" s="18" t="s">
        <v>257</v>
      </c>
      <c r="C25" s="14"/>
      <c r="D25" s="14"/>
      <c r="E25" s="14"/>
      <c r="F25" s="14"/>
      <c r="G25" s="14">
        <f t="shared" si="1"/>
        <v>0</v>
      </c>
    </row>
    <row r="26" spans="1:7" ht="12.75">
      <c r="A26" s="17"/>
      <c r="B26" s="5" t="s">
        <v>68</v>
      </c>
      <c r="C26" s="13">
        <f>SUM(C19:C25)</f>
        <v>880</v>
      </c>
      <c r="D26" s="13"/>
      <c r="E26" s="13">
        <f>SUM(E19:E25)</f>
        <v>0</v>
      </c>
      <c r="F26" s="13"/>
      <c r="G26" s="13">
        <f>SUM(G19:G25)</f>
        <v>880</v>
      </c>
    </row>
    <row r="27" spans="1:7" ht="12.75">
      <c r="A27" s="1" t="s">
        <v>16</v>
      </c>
      <c r="B27" s="6" t="s">
        <v>17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33</v>
      </c>
      <c r="B28" s="2" t="s">
        <v>34</v>
      </c>
      <c r="C28" s="12"/>
      <c r="D28" s="17"/>
      <c r="E28" s="12"/>
      <c r="F28" s="1"/>
      <c r="G28" s="12">
        <f t="shared" si="0"/>
        <v>0</v>
      </c>
    </row>
    <row r="29" spans="1:7" ht="12.75">
      <c r="A29" s="1" t="s">
        <v>6</v>
      </c>
      <c r="B29" s="2" t="s">
        <v>7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53</v>
      </c>
      <c r="B30" s="18" t="s">
        <v>49</v>
      </c>
      <c r="C30" s="12">
        <v>82448</v>
      </c>
      <c r="D30" s="17" t="s">
        <v>322</v>
      </c>
      <c r="E30" s="12"/>
      <c r="F30" s="1"/>
      <c r="G30" s="12">
        <f t="shared" si="0"/>
        <v>82448</v>
      </c>
    </row>
    <row r="31" spans="1:7" ht="12.75">
      <c r="A31" s="17" t="s">
        <v>56</v>
      </c>
      <c r="B31" s="18" t="s">
        <v>39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57</v>
      </c>
      <c r="B32" s="18" t="s">
        <v>69</v>
      </c>
      <c r="C32" s="12"/>
      <c r="D32" s="17"/>
      <c r="E32" s="12"/>
      <c r="F32" s="1"/>
      <c r="G32" s="12">
        <f t="shared" si="0"/>
        <v>0</v>
      </c>
    </row>
    <row r="33" spans="1:7" ht="12.75">
      <c r="A33" s="17" t="s">
        <v>58</v>
      </c>
      <c r="B33" s="18" t="s">
        <v>51</v>
      </c>
      <c r="C33" s="12"/>
      <c r="D33" s="17"/>
      <c r="E33" s="12"/>
      <c r="F33" s="1"/>
      <c r="G33" s="12">
        <f t="shared" si="0"/>
        <v>0</v>
      </c>
    </row>
    <row r="34" spans="1:7" ht="12.75">
      <c r="A34" s="1"/>
      <c r="B34" s="5" t="s">
        <v>70</v>
      </c>
      <c r="C34" s="13">
        <f>SUM(C27:C33)</f>
        <v>82448</v>
      </c>
      <c r="D34" s="13"/>
      <c r="E34" s="13">
        <f>SUM(E27:E33)</f>
        <v>0</v>
      </c>
      <c r="F34" s="13"/>
      <c r="G34" s="13">
        <f>SUM(G27:G33)</f>
        <v>82448</v>
      </c>
    </row>
    <row r="35" spans="1:7" ht="12.75">
      <c r="A35" s="1" t="s">
        <v>38</v>
      </c>
      <c r="B35" s="7" t="s">
        <v>72</v>
      </c>
      <c r="C35" s="12">
        <v>1140</v>
      </c>
      <c r="D35" s="17" t="s">
        <v>323</v>
      </c>
      <c r="E35" s="12"/>
      <c r="F35" s="1"/>
      <c r="G35" s="12">
        <f t="shared" si="0"/>
        <v>1140</v>
      </c>
    </row>
    <row r="36" spans="1:7" ht="12.75">
      <c r="A36" s="1" t="s">
        <v>40</v>
      </c>
      <c r="B36" s="7" t="s">
        <v>3</v>
      </c>
      <c r="C36" s="12"/>
      <c r="D36" s="17"/>
      <c r="E36" s="12"/>
      <c r="F36" s="1"/>
      <c r="G36" s="12">
        <f t="shared" si="0"/>
        <v>0</v>
      </c>
    </row>
    <row r="37" spans="1:7" ht="12.75">
      <c r="A37" s="1" t="s">
        <v>259</v>
      </c>
      <c r="B37" s="7" t="s">
        <v>17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260</v>
      </c>
      <c r="B38" s="7" t="s">
        <v>261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SUM(C35:C38)</f>
        <v>1140</v>
      </c>
      <c r="D39" s="13"/>
      <c r="E39" s="13">
        <f>SUM(E35:E38)</f>
        <v>0</v>
      </c>
      <c r="F39" s="13"/>
      <c r="G39" s="13">
        <f>SUM(G35:G38)</f>
        <v>1140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/>
      <c r="B42" s="10" t="s">
        <v>45</v>
      </c>
      <c r="C42" s="13">
        <f>C18+C26+C34+C39+C41</f>
        <v>149208</v>
      </c>
      <c r="D42" s="13"/>
      <c r="E42" s="13">
        <f>E18+E26+E34+E39+E41</f>
        <v>0</v>
      </c>
      <c r="F42" s="13"/>
      <c r="G42" s="13">
        <f>G18+G26+G34+G39+G41</f>
        <v>149208</v>
      </c>
    </row>
    <row r="43" spans="1:7" ht="12.75">
      <c r="A43" s="27"/>
      <c r="B43" s="28"/>
      <c r="C43" s="29"/>
      <c r="D43" s="29"/>
      <c r="E43" s="29"/>
      <c r="F43" s="29"/>
      <c r="G43" s="29"/>
    </row>
    <row r="45" spans="2:5" ht="12.75">
      <c r="B45" t="s">
        <v>320</v>
      </c>
      <c r="E45" t="s">
        <v>75</v>
      </c>
    </row>
    <row r="46" spans="2:5" ht="12.75">
      <c r="B46" t="s">
        <v>310</v>
      </c>
      <c r="C46" s="20" t="s">
        <v>321</v>
      </c>
      <c r="E46" s="20" t="s">
        <v>311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7" sqref="C47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324</v>
      </c>
      <c r="D3" s="59"/>
      <c r="E3" s="59" t="s">
        <v>325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54013.9</v>
      </c>
      <c r="D5" s="17" t="s">
        <v>326</v>
      </c>
      <c r="E5" s="12"/>
      <c r="F5" s="1"/>
      <c r="G5" s="12">
        <f>C5-E5</f>
        <v>54013.9</v>
      </c>
    </row>
    <row r="6" spans="1:7" ht="12.75">
      <c r="A6" s="1" t="s">
        <v>4</v>
      </c>
      <c r="B6" s="2" t="s">
        <v>5</v>
      </c>
      <c r="C6" s="12">
        <v>18053.68</v>
      </c>
      <c r="D6" s="17" t="s">
        <v>327</v>
      </c>
      <c r="E6" s="12"/>
      <c r="F6" s="1"/>
      <c r="G6" s="12">
        <f aca="true" t="shared" si="0" ref="G6:G38">C6-E6</f>
        <v>18053.68</v>
      </c>
    </row>
    <row r="7" spans="1:7" ht="12.75">
      <c r="A7" s="1" t="s">
        <v>6</v>
      </c>
      <c r="B7" s="2" t="s">
        <v>7</v>
      </c>
      <c r="C7" s="12">
        <v>35792.11</v>
      </c>
      <c r="D7" s="17" t="s">
        <v>328</v>
      </c>
      <c r="E7" s="12"/>
      <c r="F7" s="1"/>
      <c r="G7" s="12">
        <f t="shared" si="0"/>
        <v>35792.11</v>
      </c>
    </row>
    <row r="8" spans="1:7" ht="12.75">
      <c r="A8" s="1" t="s">
        <v>8</v>
      </c>
      <c r="B8" s="2" t="s">
        <v>9</v>
      </c>
      <c r="C8" s="12">
        <v>25261.44</v>
      </c>
      <c r="D8" s="1" t="s">
        <v>329</v>
      </c>
      <c r="E8" s="12"/>
      <c r="F8" s="1"/>
      <c r="G8" s="12">
        <f t="shared" si="0"/>
        <v>25261.44</v>
      </c>
    </row>
    <row r="9" spans="1:7" ht="12.75">
      <c r="A9" s="1" t="s">
        <v>10</v>
      </c>
      <c r="B9" s="2" t="s">
        <v>11</v>
      </c>
      <c r="C9" s="12">
        <v>34831.98</v>
      </c>
      <c r="D9" s="17" t="s">
        <v>338</v>
      </c>
      <c r="E9" s="12"/>
      <c r="F9" s="1"/>
      <c r="G9" s="12">
        <f t="shared" si="0"/>
        <v>34831.98</v>
      </c>
    </row>
    <row r="10" spans="1:7" ht="12.75">
      <c r="A10" s="1" t="s">
        <v>12</v>
      </c>
      <c r="B10" s="2" t="s">
        <v>13</v>
      </c>
      <c r="C10" s="12">
        <v>49894.42</v>
      </c>
      <c r="D10" s="17" t="s">
        <v>330</v>
      </c>
      <c r="E10" s="12"/>
      <c r="F10" s="1"/>
      <c r="G10" s="12">
        <f t="shared" si="0"/>
        <v>49894.42</v>
      </c>
    </row>
    <row r="11" spans="1:7" ht="12.75">
      <c r="A11" s="1" t="s">
        <v>14</v>
      </c>
      <c r="B11" s="2" t="s">
        <v>15</v>
      </c>
      <c r="C11" s="12">
        <v>27230.51</v>
      </c>
      <c r="D11" s="1" t="s">
        <v>331</v>
      </c>
      <c r="E11" s="12"/>
      <c r="F11" s="1"/>
      <c r="G11" s="12">
        <f t="shared" si="0"/>
        <v>27230.51</v>
      </c>
    </row>
    <row r="12" spans="1:7" ht="12.75">
      <c r="A12" s="1" t="s">
        <v>16</v>
      </c>
      <c r="B12" s="3" t="s">
        <v>17</v>
      </c>
      <c r="C12" s="12">
        <v>38187.14</v>
      </c>
      <c r="D12" s="1" t="s">
        <v>339</v>
      </c>
      <c r="E12" s="12"/>
      <c r="F12" s="1"/>
      <c r="G12" s="12">
        <f t="shared" si="0"/>
        <v>38187.14</v>
      </c>
    </row>
    <row r="13" spans="1:7" ht="12.75">
      <c r="A13" s="1" t="s">
        <v>18</v>
      </c>
      <c r="B13" s="2" t="s">
        <v>19</v>
      </c>
      <c r="C13" s="12">
        <v>39591.31</v>
      </c>
      <c r="D13" s="1" t="s">
        <v>332</v>
      </c>
      <c r="E13" s="12"/>
      <c r="F13" s="1"/>
      <c r="G13" s="12">
        <f t="shared" si="0"/>
        <v>39591.31</v>
      </c>
    </row>
    <row r="14" spans="1:7" ht="12.75">
      <c r="A14" s="1" t="s">
        <v>20</v>
      </c>
      <c r="B14" s="2" t="s">
        <v>21</v>
      </c>
      <c r="C14" s="12">
        <v>22435.76</v>
      </c>
      <c r="D14" s="1" t="s">
        <v>345</v>
      </c>
      <c r="E14" s="12"/>
      <c r="F14" s="1"/>
      <c r="G14" s="12">
        <f t="shared" si="0"/>
        <v>22435.76</v>
      </c>
    </row>
    <row r="15" spans="1:7" ht="12.75">
      <c r="A15" s="1" t="s">
        <v>24</v>
      </c>
      <c r="B15" s="2" t="s">
        <v>25</v>
      </c>
      <c r="C15" s="12">
        <v>24786.65</v>
      </c>
      <c r="D15" s="17" t="s">
        <v>328</v>
      </c>
      <c r="E15" s="12"/>
      <c r="F15" s="1"/>
      <c r="G15" s="12">
        <f t="shared" si="0"/>
        <v>24786.65</v>
      </c>
    </row>
    <row r="16" spans="1:7" ht="12.75">
      <c r="A16" s="1" t="s">
        <v>26</v>
      </c>
      <c r="B16" s="2" t="s">
        <v>27</v>
      </c>
      <c r="C16" s="12">
        <v>23111.78</v>
      </c>
      <c r="D16" s="17" t="s">
        <v>333</v>
      </c>
      <c r="E16" s="12"/>
      <c r="F16" s="1"/>
      <c r="G16" s="12">
        <f t="shared" si="0"/>
        <v>23111.78</v>
      </c>
    </row>
    <row r="17" spans="1:7" ht="12.75">
      <c r="A17" s="1" t="s">
        <v>53</v>
      </c>
      <c r="B17" s="2" t="s">
        <v>49</v>
      </c>
      <c r="C17" s="12"/>
      <c r="D17" s="17"/>
      <c r="E17" s="12"/>
      <c r="F17" s="1"/>
      <c r="G17" s="12">
        <f t="shared" si="0"/>
        <v>0</v>
      </c>
    </row>
    <row r="18" spans="1:7" ht="12.75">
      <c r="A18" s="4"/>
      <c r="B18" s="5" t="s">
        <v>32</v>
      </c>
      <c r="C18" s="13">
        <f>SUM(C5:C17)</f>
        <v>393190.68000000005</v>
      </c>
      <c r="D18" s="13"/>
      <c r="E18" s="13">
        <f>SUM(E5:E16)</f>
        <v>0</v>
      </c>
      <c r="F18" s="13"/>
      <c r="G18" s="13">
        <f>SUM(G5:G17)</f>
        <v>393190.68000000005</v>
      </c>
    </row>
    <row r="19" spans="1:7" ht="12.75">
      <c r="A19" s="17" t="s">
        <v>22</v>
      </c>
      <c r="B19" s="18" t="s">
        <v>67</v>
      </c>
      <c r="C19" s="14">
        <v>4800</v>
      </c>
      <c r="D19" s="14" t="s">
        <v>346</v>
      </c>
      <c r="E19" s="14"/>
      <c r="F19" s="14"/>
      <c r="G19" s="14">
        <f aca="true" t="shared" si="1" ref="G19:G25">C19-E19</f>
        <v>4800</v>
      </c>
    </row>
    <row r="20" spans="1:7" ht="12.75">
      <c r="A20" s="17" t="s">
        <v>30</v>
      </c>
      <c r="B20" s="18" t="s">
        <v>31</v>
      </c>
      <c r="C20" s="14"/>
      <c r="D20" s="14"/>
      <c r="E20" s="14"/>
      <c r="F20" s="14"/>
      <c r="G20" s="14">
        <f t="shared" si="1"/>
        <v>0</v>
      </c>
    </row>
    <row r="21" spans="1:7" ht="12.75">
      <c r="A21" s="17" t="s">
        <v>53</v>
      </c>
      <c r="B21" s="18" t="s">
        <v>49</v>
      </c>
      <c r="C21" s="14"/>
      <c r="D21" s="14"/>
      <c r="E21" s="14"/>
      <c r="F21" s="14"/>
      <c r="G21" s="14">
        <f t="shared" si="1"/>
        <v>0</v>
      </c>
    </row>
    <row r="22" spans="1:7" ht="12.75">
      <c r="A22" s="17" t="s">
        <v>61</v>
      </c>
      <c r="B22" s="18" t="s">
        <v>54</v>
      </c>
      <c r="C22" s="14"/>
      <c r="D22" s="14"/>
      <c r="E22" s="14"/>
      <c r="F22" s="14"/>
      <c r="G22" s="14">
        <f t="shared" si="1"/>
        <v>0</v>
      </c>
    </row>
    <row r="23" spans="1:7" ht="12.75">
      <c r="A23" s="17" t="s">
        <v>252</v>
      </c>
      <c r="B23" s="18" t="s">
        <v>291</v>
      </c>
      <c r="C23" s="14">
        <v>800</v>
      </c>
      <c r="D23" s="14" t="s">
        <v>334</v>
      </c>
      <c r="E23" s="14"/>
      <c r="F23" s="14"/>
      <c r="G23" s="14">
        <f t="shared" si="1"/>
        <v>800</v>
      </c>
    </row>
    <row r="24" spans="1:7" ht="12.75">
      <c r="A24" s="17" t="s">
        <v>254</v>
      </c>
      <c r="B24" s="18" t="s">
        <v>292</v>
      </c>
      <c r="C24" s="14">
        <v>2400</v>
      </c>
      <c r="D24" s="14" t="s">
        <v>335</v>
      </c>
      <c r="E24" s="14"/>
      <c r="F24" s="14"/>
      <c r="G24" s="14">
        <f t="shared" si="1"/>
        <v>2400</v>
      </c>
    </row>
    <row r="25" spans="1:7" ht="12.75">
      <c r="A25" s="17" t="s">
        <v>256</v>
      </c>
      <c r="B25" s="18" t="s">
        <v>257</v>
      </c>
      <c r="C25" s="14">
        <v>2800</v>
      </c>
      <c r="D25" s="14" t="s">
        <v>336</v>
      </c>
      <c r="E25" s="14"/>
      <c r="F25" s="14"/>
      <c r="G25" s="14">
        <f t="shared" si="1"/>
        <v>2800</v>
      </c>
    </row>
    <row r="26" spans="1:7" ht="12.75">
      <c r="A26" s="17"/>
      <c r="B26" s="5" t="s">
        <v>68</v>
      </c>
      <c r="C26" s="13">
        <f>SUM(C19:C25)</f>
        <v>10800</v>
      </c>
      <c r="D26" s="13"/>
      <c r="E26" s="13">
        <f>SUM(E19:E25)</f>
        <v>0</v>
      </c>
      <c r="F26" s="13"/>
      <c r="G26" s="13">
        <f>SUM(G19:G25)</f>
        <v>10800</v>
      </c>
    </row>
    <row r="27" spans="1:7" ht="12.75">
      <c r="A27" s="1" t="s">
        <v>16</v>
      </c>
      <c r="B27" s="6" t="s">
        <v>17</v>
      </c>
      <c r="C27" s="12">
        <v>46660</v>
      </c>
      <c r="D27" s="17" t="s">
        <v>339</v>
      </c>
      <c r="E27" s="12"/>
      <c r="F27" s="1"/>
      <c r="G27" s="12">
        <f t="shared" si="0"/>
        <v>46660</v>
      </c>
    </row>
    <row r="28" spans="1:7" ht="12.75">
      <c r="A28" s="1" t="s">
        <v>33</v>
      </c>
      <c r="B28" s="2" t="s">
        <v>34</v>
      </c>
      <c r="C28" s="12"/>
      <c r="D28" s="17"/>
      <c r="E28" s="12"/>
      <c r="F28" s="1"/>
      <c r="G28" s="12">
        <f t="shared" si="0"/>
        <v>0</v>
      </c>
    </row>
    <row r="29" spans="1:7" ht="12.75">
      <c r="A29" s="1" t="s">
        <v>6</v>
      </c>
      <c r="B29" s="2" t="s">
        <v>7</v>
      </c>
      <c r="C29" s="12">
        <v>104000</v>
      </c>
      <c r="D29" s="17" t="s">
        <v>328</v>
      </c>
      <c r="E29" s="12"/>
      <c r="F29" s="1"/>
      <c r="G29" s="12">
        <f t="shared" si="0"/>
        <v>104000</v>
      </c>
    </row>
    <row r="30" spans="1:7" ht="12.75">
      <c r="A30" s="17" t="s">
        <v>53</v>
      </c>
      <c r="B30" s="18" t="s">
        <v>49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56</v>
      </c>
      <c r="B31" s="18" t="s">
        <v>39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57</v>
      </c>
      <c r="B32" s="18" t="s">
        <v>69</v>
      </c>
      <c r="C32" s="12">
        <v>5335</v>
      </c>
      <c r="D32" s="17" t="s">
        <v>340</v>
      </c>
      <c r="E32" s="12"/>
      <c r="F32" s="1"/>
      <c r="G32" s="12">
        <f t="shared" si="0"/>
        <v>5335</v>
      </c>
    </row>
    <row r="33" spans="1:7" ht="12.75">
      <c r="A33" s="17" t="s">
        <v>58</v>
      </c>
      <c r="B33" s="18" t="s">
        <v>51</v>
      </c>
      <c r="C33" s="12">
        <v>7610</v>
      </c>
      <c r="D33" s="17" t="s">
        <v>337</v>
      </c>
      <c r="E33" s="12"/>
      <c r="F33" s="1"/>
      <c r="G33" s="12">
        <f t="shared" si="0"/>
        <v>7610</v>
      </c>
    </row>
    <row r="34" spans="1:7" ht="12.75">
      <c r="A34" s="1"/>
      <c r="B34" s="5" t="s">
        <v>70</v>
      </c>
      <c r="C34" s="13">
        <f>SUM(C27:C33)</f>
        <v>163605</v>
      </c>
      <c r="D34" s="13"/>
      <c r="E34" s="13">
        <f>SUM(E27:E33)</f>
        <v>0</v>
      </c>
      <c r="F34" s="13"/>
      <c r="G34" s="13">
        <f>SUM(G27:G33)</f>
        <v>163605</v>
      </c>
    </row>
    <row r="35" spans="1:7" ht="12.75">
      <c r="A35" s="1" t="s">
        <v>38</v>
      </c>
      <c r="B35" s="7" t="s">
        <v>72</v>
      </c>
      <c r="C35" s="12"/>
      <c r="D35" s="17"/>
      <c r="E35" s="12"/>
      <c r="F35" s="1"/>
      <c r="G35" s="12">
        <f t="shared" si="0"/>
        <v>0</v>
      </c>
    </row>
    <row r="36" spans="1:7" ht="12.75">
      <c r="A36" s="1" t="s">
        <v>40</v>
      </c>
      <c r="B36" s="7" t="s">
        <v>3</v>
      </c>
      <c r="C36" s="12">
        <v>840</v>
      </c>
      <c r="D36" s="17" t="s">
        <v>341</v>
      </c>
      <c r="E36" s="12"/>
      <c r="F36" s="1"/>
      <c r="G36" s="12">
        <f t="shared" si="0"/>
        <v>840</v>
      </c>
    </row>
    <row r="37" spans="1:7" ht="12.75">
      <c r="A37" s="1" t="s">
        <v>259</v>
      </c>
      <c r="B37" s="7" t="s">
        <v>17</v>
      </c>
      <c r="C37" s="12">
        <v>1750</v>
      </c>
      <c r="D37" s="17" t="s">
        <v>342</v>
      </c>
      <c r="E37" s="12"/>
      <c r="F37" s="1"/>
      <c r="G37" s="12">
        <f t="shared" si="0"/>
        <v>1750</v>
      </c>
    </row>
    <row r="38" spans="1:7" ht="12.75">
      <c r="A38" s="1" t="s">
        <v>260</v>
      </c>
      <c r="B38" s="7" t="s">
        <v>261</v>
      </c>
      <c r="C38" s="12">
        <v>1920</v>
      </c>
      <c r="D38" s="17" t="s">
        <v>343</v>
      </c>
      <c r="E38" s="12"/>
      <c r="F38" s="1"/>
      <c r="G38" s="12">
        <f t="shared" si="0"/>
        <v>1920</v>
      </c>
    </row>
    <row r="39" spans="1:7" ht="12.75">
      <c r="A39" s="1"/>
      <c r="B39" s="8" t="s">
        <v>41</v>
      </c>
      <c r="C39" s="13">
        <f>SUM(C35:C38)</f>
        <v>4510</v>
      </c>
      <c r="D39" s="13"/>
      <c r="E39" s="13">
        <f>SUM(E35:E38)</f>
        <v>0</v>
      </c>
      <c r="F39" s="13"/>
      <c r="G39" s="13">
        <f>SUM(G35:G38)</f>
        <v>4510</v>
      </c>
    </row>
    <row r="40" spans="1:7" ht="12.75">
      <c r="A40" s="17" t="s">
        <v>59</v>
      </c>
      <c r="B40" s="9" t="s">
        <v>34</v>
      </c>
      <c r="C40" s="14">
        <v>330</v>
      </c>
      <c r="D40" s="14" t="s">
        <v>344</v>
      </c>
      <c r="E40" s="14"/>
      <c r="F40" s="14"/>
      <c r="G40" s="14">
        <f>C40-E40</f>
        <v>330</v>
      </c>
    </row>
    <row r="41" spans="1:7" ht="12.75">
      <c r="A41" s="1"/>
      <c r="B41" s="25" t="s">
        <v>73</v>
      </c>
      <c r="C41" s="13">
        <f>C40</f>
        <v>330</v>
      </c>
      <c r="D41" s="13"/>
      <c r="E41" s="13">
        <f>E40</f>
        <v>0</v>
      </c>
      <c r="F41" s="13"/>
      <c r="G41" s="13">
        <f>G40</f>
        <v>330</v>
      </c>
    </row>
    <row r="42" spans="1:7" ht="12.75">
      <c r="A42" s="1"/>
      <c r="B42" s="10" t="s">
        <v>45</v>
      </c>
      <c r="C42" s="13">
        <f>C18+C26+C34+C39+C41</f>
        <v>572435.68</v>
      </c>
      <c r="D42" s="13"/>
      <c r="E42" s="13">
        <f>E18+E26+E34+E39+E41</f>
        <v>0</v>
      </c>
      <c r="F42" s="13"/>
      <c r="G42" s="13">
        <f>G18+G26+G34+G39+G41</f>
        <v>572435.68</v>
      </c>
    </row>
    <row r="43" spans="1:7" ht="12.75">
      <c r="A43" s="27"/>
      <c r="B43" s="28"/>
      <c r="C43" s="29"/>
      <c r="D43" s="29"/>
      <c r="E43" s="29"/>
      <c r="F43" s="29"/>
      <c r="G43" s="29"/>
    </row>
    <row r="45" spans="2:5" ht="12.75">
      <c r="B45" t="s">
        <v>320</v>
      </c>
      <c r="E45" t="s">
        <v>75</v>
      </c>
    </row>
    <row r="46" spans="2:5" ht="12.75">
      <c r="B46" t="s">
        <v>310</v>
      </c>
      <c r="C46" s="20" t="s">
        <v>347</v>
      </c>
      <c r="E46" s="20" t="s">
        <v>311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324</v>
      </c>
      <c r="D3" s="59"/>
      <c r="E3" s="59" t="s">
        <v>325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38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7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53</v>
      </c>
      <c r="B17" s="2" t="s">
        <v>49</v>
      </c>
      <c r="C17" s="12">
        <v>68900.96</v>
      </c>
      <c r="D17" s="17" t="s">
        <v>349</v>
      </c>
      <c r="E17" s="12"/>
      <c r="F17" s="1"/>
      <c r="G17" s="12">
        <f t="shared" si="0"/>
        <v>68900.96</v>
      </c>
    </row>
    <row r="18" spans="1:7" ht="12.75">
      <c r="A18" s="4"/>
      <c r="B18" s="5" t="s">
        <v>32</v>
      </c>
      <c r="C18" s="13">
        <f>SUM(C5:C17)</f>
        <v>68900.96</v>
      </c>
      <c r="D18" s="13"/>
      <c r="E18" s="13">
        <f>SUM(E5:E16)</f>
        <v>0</v>
      </c>
      <c r="F18" s="13"/>
      <c r="G18" s="13">
        <f>SUM(G5:G17)</f>
        <v>68900.96</v>
      </c>
    </row>
    <row r="19" spans="1:7" ht="12.75">
      <c r="A19" s="17" t="s">
        <v>22</v>
      </c>
      <c r="B19" s="18" t="s">
        <v>67</v>
      </c>
      <c r="C19" s="14"/>
      <c r="D19" s="14"/>
      <c r="E19" s="14"/>
      <c r="F19" s="14"/>
      <c r="G19" s="14">
        <f aca="true" t="shared" si="1" ref="G19:G25">C19-E19</f>
        <v>0</v>
      </c>
    </row>
    <row r="20" spans="1:7" ht="12.75">
      <c r="A20" s="17" t="s">
        <v>30</v>
      </c>
      <c r="B20" s="18" t="s">
        <v>31</v>
      </c>
      <c r="C20" s="14"/>
      <c r="D20" s="14"/>
      <c r="E20" s="14"/>
      <c r="F20" s="14"/>
      <c r="G20" s="14">
        <f t="shared" si="1"/>
        <v>0</v>
      </c>
    </row>
    <row r="21" spans="1:7" ht="12.75">
      <c r="A21" s="17" t="s">
        <v>53</v>
      </c>
      <c r="B21" s="18" t="s">
        <v>49</v>
      </c>
      <c r="C21" s="14">
        <v>800</v>
      </c>
      <c r="D21" s="14" t="s">
        <v>349</v>
      </c>
      <c r="E21" s="14"/>
      <c r="F21" s="14"/>
      <c r="G21" s="14">
        <f t="shared" si="1"/>
        <v>800</v>
      </c>
    </row>
    <row r="22" spans="1:7" ht="12.75">
      <c r="A22" s="17" t="s">
        <v>61</v>
      </c>
      <c r="B22" s="18" t="s">
        <v>54</v>
      </c>
      <c r="C22" s="14"/>
      <c r="D22" s="14"/>
      <c r="E22" s="14"/>
      <c r="F22" s="14"/>
      <c r="G22" s="14">
        <f t="shared" si="1"/>
        <v>0</v>
      </c>
    </row>
    <row r="23" spans="1:7" ht="12.75">
      <c r="A23" s="17" t="s">
        <v>252</v>
      </c>
      <c r="B23" s="18" t="s">
        <v>291</v>
      </c>
      <c r="C23" s="14"/>
      <c r="D23" s="14"/>
      <c r="E23" s="14"/>
      <c r="F23" s="14"/>
      <c r="G23" s="14">
        <f t="shared" si="1"/>
        <v>0</v>
      </c>
    </row>
    <row r="24" spans="1:7" ht="12.75">
      <c r="A24" s="17" t="s">
        <v>254</v>
      </c>
      <c r="B24" s="18" t="s">
        <v>292</v>
      </c>
      <c r="C24" s="14"/>
      <c r="D24" s="14"/>
      <c r="E24" s="14"/>
      <c r="F24" s="14"/>
      <c r="G24" s="14">
        <f t="shared" si="1"/>
        <v>0</v>
      </c>
    </row>
    <row r="25" spans="1:7" ht="12.75">
      <c r="A25" s="17" t="s">
        <v>256</v>
      </c>
      <c r="B25" s="18" t="s">
        <v>257</v>
      </c>
      <c r="C25" s="14"/>
      <c r="D25" s="14"/>
      <c r="E25" s="14"/>
      <c r="F25" s="14"/>
      <c r="G25" s="14">
        <f t="shared" si="1"/>
        <v>0</v>
      </c>
    </row>
    <row r="26" spans="1:7" ht="12.75">
      <c r="A26" s="17"/>
      <c r="B26" s="5" t="s">
        <v>68</v>
      </c>
      <c r="C26" s="13">
        <f>SUM(C19:C25)</f>
        <v>800</v>
      </c>
      <c r="D26" s="13"/>
      <c r="E26" s="13">
        <f>SUM(E19:E25)</f>
        <v>0</v>
      </c>
      <c r="F26" s="13"/>
      <c r="G26" s="13">
        <f>SUM(G19:G25)</f>
        <v>800</v>
      </c>
    </row>
    <row r="27" spans="1:7" ht="12.75">
      <c r="A27" s="1" t="s">
        <v>16</v>
      </c>
      <c r="B27" s="6" t="s">
        <v>17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33</v>
      </c>
      <c r="B28" s="2" t="s">
        <v>34</v>
      </c>
      <c r="C28" s="12"/>
      <c r="D28" s="17"/>
      <c r="E28" s="12"/>
      <c r="F28" s="1"/>
      <c r="G28" s="12">
        <f t="shared" si="0"/>
        <v>0</v>
      </c>
    </row>
    <row r="29" spans="1:7" ht="12.75">
      <c r="A29" s="1" t="s">
        <v>6</v>
      </c>
      <c r="B29" s="2" t="s">
        <v>7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53</v>
      </c>
      <c r="B30" s="18" t="s">
        <v>49</v>
      </c>
      <c r="C30" s="12">
        <v>104224</v>
      </c>
      <c r="D30" s="17" t="s">
        <v>349</v>
      </c>
      <c r="E30" s="12"/>
      <c r="F30" s="1"/>
      <c r="G30" s="12">
        <f t="shared" si="0"/>
        <v>104224</v>
      </c>
    </row>
    <row r="31" spans="1:7" ht="12.75">
      <c r="A31" s="17" t="s">
        <v>56</v>
      </c>
      <c r="B31" s="18" t="s">
        <v>39</v>
      </c>
      <c r="C31" s="12">
        <v>4717</v>
      </c>
      <c r="D31" s="17" t="s">
        <v>350</v>
      </c>
      <c r="E31" s="12"/>
      <c r="F31" s="1"/>
      <c r="G31" s="12">
        <f t="shared" si="0"/>
        <v>4717</v>
      </c>
    </row>
    <row r="32" spans="1:7" ht="12.75">
      <c r="A32" s="17" t="s">
        <v>57</v>
      </c>
      <c r="B32" s="18" t="s">
        <v>69</v>
      </c>
      <c r="C32" s="12"/>
      <c r="D32" s="17"/>
      <c r="E32" s="12"/>
      <c r="F32" s="1"/>
      <c r="G32" s="12">
        <f t="shared" si="0"/>
        <v>0</v>
      </c>
    </row>
    <row r="33" spans="1:7" ht="12.75">
      <c r="A33" s="17" t="s">
        <v>58</v>
      </c>
      <c r="B33" s="18" t="s">
        <v>51</v>
      </c>
      <c r="C33" s="12"/>
      <c r="D33" s="17"/>
      <c r="E33" s="12"/>
      <c r="F33" s="1"/>
      <c r="G33" s="12">
        <f t="shared" si="0"/>
        <v>0</v>
      </c>
    </row>
    <row r="34" spans="1:7" ht="12.75">
      <c r="A34" s="1"/>
      <c r="B34" s="5" t="s">
        <v>70</v>
      </c>
      <c r="C34" s="13">
        <f>SUM(C27:C33)</f>
        <v>108941</v>
      </c>
      <c r="D34" s="13"/>
      <c r="E34" s="13">
        <f>SUM(E27:E33)</f>
        <v>0</v>
      </c>
      <c r="F34" s="13"/>
      <c r="G34" s="13">
        <f>SUM(G27:G33)</f>
        <v>108941</v>
      </c>
    </row>
    <row r="35" spans="1:7" ht="12.75">
      <c r="A35" s="1" t="s">
        <v>38</v>
      </c>
      <c r="B35" s="7" t="s">
        <v>72</v>
      </c>
      <c r="C35" s="12">
        <v>1380</v>
      </c>
      <c r="D35" s="17" t="s">
        <v>351</v>
      </c>
      <c r="E35" s="12"/>
      <c r="F35" s="1"/>
      <c r="G35" s="12">
        <f t="shared" si="0"/>
        <v>1380</v>
      </c>
    </row>
    <row r="36" spans="1:7" ht="12.75">
      <c r="A36" s="1" t="s">
        <v>40</v>
      </c>
      <c r="B36" s="7" t="s">
        <v>3</v>
      </c>
      <c r="C36" s="12"/>
      <c r="D36" s="17"/>
      <c r="E36" s="12"/>
      <c r="F36" s="1"/>
      <c r="G36" s="12">
        <f t="shared" si="0"/>
        <v>0</v>
      </c>
    </row>
    <row r="37" spans="1:7" ht="12.75">
      <c r="A37" s="1" t="s">
        <v>259</v>
      </c>
      <c r="B37" s="7" t="s">
        <v>17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260</v>
      </c>
      <c r="B38" s="7" t="s">
        <v>261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SUM(C35:C38)</f>
        <v>1380</v>
      </c>
      <c r="D39" s="13"/>
      <c r="E39" s="13">
        <f>SUM(E35:E38)</f>
        <v>0</v>
      </c>
      <c r="F39" s="13"/>
      <c r="G39" s="13">
        <f>SUM(G35:G38)</f>
        <v>1380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/>
      <c r="B42" s="10" t="s">
        <v>45</v>
      </c>
      <c r="C42" s="13">
        <f>C18+C26+C34+C39+C41</f>
        <v>180021.96000000002</v>
      </c>
      <c r="D42" s="13"/>
      <c r="E42" s="13">
        <f>E18+E26+E34+E39+E41</f>
        <v>0</v>
      </c>
      <c r="F42" s="13"/>
      <c r="G42" s="13">
        <f>G18+G26+G34+G39+G41</f>
        <v>180021.96000000002</v>
      </c>
    </row>
    <row r="43" spans="1:7" ht="12.75">
      <c r="A43" s="27"/>
      <c r="B43" s="28"/>
      <c r="C43" s="29"/>
      <c r="D43" s="29"/>
      <c r="E43" s="29"/>
      <c r="F43" s="29"/>
      <c r="G43" s="29"/>
    </row>
    <row r="45" spans="2:5" ht="12.75">
      <c r="B45" t="s">
        <v>320</v>
      </c>
      <c r="E45" t="s">
        <v>75</v>
      </c>
    </row>
    <row r="46" spans="2:5" ht="12.75">
      <c r="B46" t="s">
        <v>310</v>
      </c>
      <c r="C46" s="20" t="s">
        <v>348</v>
      </c>
      <c r="E46" s="20" t="s">
        <v>311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B25">
      <selection activeCell="B50" sqref="B50"/>
    </sheetView>
  </sheetViews>
  <sheetFormatPr defaultColWidth="9.140625" defaultRowHeight="12.75"/>
  <cols>
    <col min="2" max="2" width="28.421875" style="0" customWidth="1"/>
  </cols>
  <sheetData>
    <row r="1" spans="1:19" ht="12.75">
      <c r="A1" s="55" t="s">
        <v>0</v>
      </c>
      <c r="B1" s="57" t="s">
        <v>1</v>
      </c>
      <c r="C1" s="21" t="s">
        <v>46</v>
      </c>
      <c r="D1" s="22" t="s">
        <v>47</v>
      </c>
      <c r="E1" s="22" t="s">
        <v>48</v>
      </c>
      <c r="F1" s="19" t="s">
        <v>78</v>
      </c>
      <c r="G1" s="19" t="s">
        <v>79</v>
      </c>
      <c r="H1" s="23" t="s">
        <v>80</v>
      </c>
      <c r="I1" s="23" t="s">
        <v>81</v>
      </c>
      <c r="J1" s="24" t="s">
        <v>82</v>
      </c>
      <c r="K1" s="21" t="s">
        <v>83</v>
      </c>
      <c r="L1" s="22" t="s">
        <v>84</v>
      </c>
      <c r="M1" s="22" t="s">
        <v>85</v>
      </c>
      <c r="N1" s="19" t="s">
        <v>86</v>
      </c>
      <c r="O1" s="19" t="s">
        <v>87</v>
      </c>
      <c r="P1" s="23" t="s">
        <v>88</v>
      </c>
      <c r="Q1" s="23" t="s">
        <v>89</v>
      </c>
      <c r="R1" s="24" t="s">
        <v>90</v>
      </c>
      <c r="S1" s="1">
        <v>2016</v>
      </c>
    </row>
    <row r="2" spans="1:19" ht="12.75">
      <c r="A2" s="56"/>
      <c r="B2" s="58"/>
      <c r="C2" s="11"/>
      <c r="D2" s="15"/>
      <c r="E2" s="15"/>
      <c r="F2" s="16"/>
      <c r="G2" s="16"/>
      <c r="H2" s="24"/>
      <c r="I2" s="24"/>
      <c r="J2" s="24"/>
      <c r="K2" s="11"/>
      <c r="L2" s="15"/>
      <c r="M2" s="15"/>
      <c r="N2" s="16"/>
      <c r="O2" s="16"/>
      <c r="P2" s="24"/>
      <c r="Q2" s="24"/>
      <c r="R2" s="24"/>
      <c r="S2" s="1"/>
    </row>
    <row r="3" spans="1:19" ht="12.75">
      <c r="A3" s="1" t="s">
        <v>2</v>
      </c>
      <c r="B3" s="2" t="s">
        <v>3</v>
      </c>
      <c r="C3" s="30">
        <v>443</v>
      </c>
      <c r="D3" s="30">
        <v>476</v>
      </c>
      <c r="E3" s="30">
        <v>445</v>
      </c>
      <c r="F3" s="31">
        <f>C3+D3+E3</f>
        <v>1364</v>
      </c>
      <c r="G3" s="32">
        <v>446</v>
      </c>
      <c r="H3" s="30">
        <v>445</v>
      </c>
      <c r="I3" s="30">
        <v>453</v>
      </c>
      <c r="J3" s="31">
        <f>G3+H3+I3</f>
        <v>1344</v>
      </c>
      <c r="K3" s="30">
        <v>446</v>
      </c>
      <c r="L3" s="30">
        <v>479</v>
      </c>
      <c r="M3" s="30">
        <v>581</v>
      </c>
      <c r="N3" s="31">
        <f>K3+L3+M3</f>
        <v>1506</v>
      </c>
      <c r="O3" s="32"/>
      <c r="P3" s="30"/>
      <c r="Q3" s="30"/>
      <c r="R3" s="31">
        <f aca="true" t="shared" si="0" ref="R3:R13">O3+P3+Q3</f>
        <v>0</v>
      </c>
      <c r="S3" s="31">
        <f aca="true" t="shared" si="1" ref="S3:S13">F3+J3+N3+R3</f>
        <v>4214</v>
      </c>
    </row>
    <row r="4" spans="1:19" ht="12.75">
      <c r="A4" s="1" t="s">
        <v>4</v>
      </c>
      <c r="B4" s="2" t="s">
        <v>5</v>
      </c>
      <c r="C4" s="30">
        <v>129</v>
      </c>
      <c r="D4" s="30">
        <v>136</v>
      </c>
      <c r="E4" s="30">
        <v>127</v>
      </c>
      <c r="F4" s="31">
        <f aca="true" t="shared" si="2" ref="F4:F46">C4+D4+E4</f>
        <v>392</v>
      </c>
      <c r="G4" s="32">
        <v>138</v>
      </c>
      <c r="H4" s="30">
        <v>123</v>
      </c>
      <c r="I4" s="30">
        <v>134</v>
      </c>
      <c r="J4" s="31">
        <f aca="true" t="shared" si="3" ref="J4:J46">G4+H4+I4</f>
        <v>395</v>
      </c>
      <c r="K4" s="30">
        <v>145</v>
      </c>
      <c r="L4" s="30">
        <v>200</v>
      </c>
      <c r="M4" s="30">
        <v>233</v>
      </c>
      <c r="N4" s="31">
        <f aca="true" t="shared" si="4" ref="N4:N46">K4+L4+M4</f>
        <v>578</v>
      </c>
      <c r="O4" s="32"/>
      <c r="P4" s="30"/>
      <c r="Q4" s="30"/>
      <c r="R4" s="31">
        <f t="shared" si="0"/>
        <v>0</v>
      </c>
      <c r="S4" s="31">
        <f t="shared" si="1"/>
        <v>1365</v>
      </c>
    </row>
    <row r="5" spans="1:19" ht="12.75">
      <c r="A5" s="1" t="s">
        <v>6</v>
      </c>
      <c r="B5" s="2" t="s">
        <v>7</v>
      </c>
      <c r="C5" s="30">
        <v>248</v>
      </c>
      <c r="D5" s="30">
        <v>252</v>
      </c>
      <c r="E5" s="30">
        <v>250</v>
      </c>
      <c r="F5" s="31">
        <f t="shared" si="2"/>
        <v>750</v>
      </c>
      <c r="G5" s="32">
        <v>227</v>
      </c>
      <c r="H5" s="30">
        <v>244</v>
      </c>
      <c r="I5" s="30">
        <v>228</v>
      </c>
      <c r="J5" s="31">
        <f t="shared" si="3"/>
        <v>699</v>
      </c>
      <c r="K5" s="30">
        <v>239</v>
      </c>
      <c r="L5" s="30">
        <v>323</v>
      </c>
      <c r="M5" s="30">
        <v>376</v>
      </c>
      <c r="N5" s="31">
        <f t="shared" si="4"/>
        <v>938</v>
      </c>
      <c r="O5" s="32"/>
      <c r="P5" s="30"/>
      <c r="Q5" s="30"/>
      <c r="R5" s="31">
        <f t="shared" si="0"/>
        <v>0</v>
      </c>
      <c r="S5" s="31">
        <f t="shared" si="1"/>
        <v>2387</v>
      </c>
    </row>
    <row r="6" spans="1:19" ht="12.75">
      <c r="A6" s="1" t="s">
        <v>8</v>
      </c>
      <c r="B6" s="2" t="s">
        <v>9</v>
      </c>
      <c r="C6" s="30">
        <v>256</v>
      </c>
      <c r="D6" s="30">
        <v>264</v>
      </c>
      <c r="E6" s="30">
        <v>260</v>
      </c>
      <c r="F6" s="31">
        <f t="shared" si="2"/>
        <v>780</v>
      </c>
      <c r="G6" s="32">
        <v>267</v>
      </c>
      <c r="H6" s="30">
        <v>254</v>
      </c>
      <c r="I6" s="30">
        <v>279</v>
      </c>
      <c r="J6" s="31">
        <f t="shared" si="3"/>
        <v>800</v>
      </c>
      <c r="K6" s="30">
        <v>260</v>
      </c>
      <c r="L6" s="30">
        <v>280</v>
      </c>
      <c r="M6" s="30">
        <v>325</v>
      </c>
      <c r="N6" s="31">
        <f t="shared" si="4"/>
        <v>865</v>
      </c>
      <c r="O6" s="32"/>
      <c r="P6" s="30"/>
      <c r="Q6" s="30"/>
      <c r="R6" s="31">
        <f t="shared" si="0"/>
        <v>0</v>
      </c>
      <c r="S6" s="31">
        <f t="shared" si="1"/>
        <v>2445</v>
      </c>
    </row>
    <row r="7" spans="1:19" ht="12.75">
      <c r="A7" s="1" t="s">
        <v>10</v>
      </c>
      <c r="B7" s="2" t="s">
        <v>11</v>
      </c>
      <c r="C7" s="30">
        <v>142</v>
      </c>
      <c r="D7" s="30">
        <v>251</v>
      </c>
      <c r="E7" s="30">
        <v>276</v>
      </c>
      <c r="F7" s="31">
        <f t="shared" si="2"/>
        <v>669</v>
      </c>
      <c r="G7" s="32">
        <v>238</v>
      </c>
      <c r="H7" s="30">
        <v>238</v>
      </c>
      <c r="I7" s="30">
        <v>217</v>
      </c>
      <c r="J7" s="31">
        <f t="shared" si="3"/>
        <v>693</v>
      </c>
      <c r="K7" s="30">
        <v>230</v>
      </c>
      <c r="L7" s="30">
        <v>272</v>
      </c>
      <c r="M7" s="30">
        <v>336</v>
      </c>
      <c r="N7" s="31">
        <f t="shared" si="4"/>
        <v>838</v>
      </c>
      <c r="O7" s="32"/>
      <c r="P7" s="30"/>
      <c r="Q7" s="30"/>
      <c r="R7" s="31">
        <f t="shared" si="0"/>
        <v>0</v>
      </c>
      <c r="S7" s="31">
        <f t="shared" si="1"/>
        <v>2200</v>
      </c>
    </row>
    <row r="8" spans="1:19" ht="12.75">
      <c r="A8" s="1" t="s">
        <v>12</v>
      </c>
      <c r="B8" s="2" t="s">
        <v>13</v>
      </c>
      <c r="C8" s="30">
        <v>327</v>
      </c>
      <c r="D8" s="30">
        <v>329</v>
      </c>
      <c r="E8" s="30">
        <v>310</v>
      </c>
      <c r="F8" s="31">
        <f t="shared" si="2"/>
        <v>966</v>
      </c>
      <c r="G8" s="32">
        <v>350</v>
      </c>
      <c r="H8" s="30">
        <v>335</v>
      </c>
      <c r="I8" s="30">
        <v>316</v>
      </c>
      <c r="J8" s="31">
        <f t="shared" si="3"/>
        <v>1001</v>
      </c>
      <c r="K8" s="30">
        <v>327</v>
      </c>
      <c r="L8" s="30">
        <v>449</v>
      </c>
      <c r="M8" s="30">
        <v>510</v>
      </c>
      <c r="N8" s="31">
        <f t="shared" si="4"/>
        <v>1286</v>
      </c>
      <c r="O8" s="32"/>
      <c r="P8" s="30"/>
      <c r="Q8" s="30"/>
      <c r="R8" s="31">
        <f t="shared" si="0"/>
        <v>0</v>
      </c>
      <c r="S8" s="31">
        <f t="shared" si="1"/>
        <v>3253</v>
      </c>
    </row>
    <row r="9" spans="1:19" ht="12.75">
      <c r="A9" s="1" t="s">
        <v>14</v>
      </c>
      <c r="B9" s="2" t="s">
        <v>15</v>
      </c>
      <c r="C9" s="30">
        <v>199</v>
      </c>
      <c r="D9" s="30">
        <v>209</v>
      </c>
      <c r="E9" s="30">
        <v>214</v>
      </c>
      <c r="F9" s="31">
        <f t="shared" si="2"/>
        <v>622</v>
      </c>
      <c r="G9" s="32">
        <v>220</v>
      </c>
      <c r="H9" s="30">
        <v>206</v>
      </c>
      <c r="I9" s="30">
        <v>212</v>
      </c>
      <c r="J9" s="31">
        <f t="shared" si="3"/>
        <v>638</v>
      </c>
      <c r="K9" s="30">
        <v>222</v>
      </c>
      <c r="L9" s="30">
        <v>260</v>
      </c>
      <c r="M9" s="30">
        <v>302</v>
      </c>
      <c r="N9" s="31">
        <f t="shared" si="4"/>
        <v>784</v>
      </c>
      <c r="O9" s="32"/>
      <c r="P9" s="30"/>
      <c r="Q9" s="30"/>
      <c r="R9" s="31">
        <f t="shared" si="0"/>
        <v>0</v>
      </c>
      <c r="S9" s="31">
        <f t="shared" si="1"/>
        <v>2044</v>
      </c>
    </row>
    <row r="10" spans="1:19" ht="12.75">
      <c r="A10" s="1" t="s">
        <v>16</v>
      </c>
      <c r="B10" s="3" t="s">
        <v>17</v>
      </c>
      <c r="C10" s="30">
        <v>270</v>
      </c>
      <c r="D10" s="30">
        <v>294</v>
      </c>
      <c r="E10" s="30">
        <v>235</v>
      </c>
      <c r="F10" s="31">
        <f t="shared" si="2"/>
        <v>799</v>
      </c>
      <c r="G10" s="32">
        <v>289</v>
      </c>
      <c r="H10" s="30">
        <v>280</v>
      </c>
      <c r="I10" s="30">
        <v>200</v>
      </c>
      <c r="J10" s="31">
        <f t="shared" si="3"/>
        <v>769</v>
      </c>
      <c r="K10" s="30">
        <v>267</v>
      </c>
      <c r="L10" s="30">
        <v>343</v>
      </c>
      <c r="M10" s="30">
        <v>398</v>
      </c>
      <c r="N10" s="31">
        <f t="shared" si="4"/>
        <v>1008</v>
      </c>
      <c r="O10" s="32"/>
      <c r="P10" s="30"/>
      <c r="Q10" s="30"/>
      <c r="R10" s="31">
        <f t="shared" si="0"/>
        <v>0</v>
      </c>
      <c r="S10" s="31">
        <f t="shared" si="1"/>
        <v>2576</v>
      </c>
    </row>
    <row r="11" spans="1:19" ht="12.75">
      <c r="A11" s="1" t="s">
        <v>18</v>
      </c>
      <c r="B11" s="2" t="s">
        <v>19</v>
      </c>
      <c r="C11" s="30">
        <v>394</v>
      </c>
      <c r="D11" s="30">
        <v>370</v>
      </c>
      <c r="E11" s="30">
        <v>367</v>
      </c>
      <c r="F11" s="31">
        <f t="shared" si="2"/>
        <v>1131</v>
      </c>
      <c r="G11" s="32">
        <v>352</v>
      </c>
      <c r="H11" s="30">
        <v>362</v>
      </c>
      <c r="I11" s="30">
        <v>366</v>
      </c>
      <c r="J11" s="31">
        <f t="shared" si="3"/>
        <v>1080</v>
      </c>
      <c r="K11" s="30">
        <v>366</v>
      </c>
      <c r="L11" s="30">
        <v>369</v>
      </c>
      <c r="M11" s="30">
        <v>444</v>
      </c>
      <c r="N11" s="31">
        <f t="shared" si="4"/>
        <v>1179</v>
      </c>
      <c r="O11" s="32"/>
      <c r="P11" s="30"/>
      <c r="Q11" s="30"/>
      <c r="R11" s="31">
        <f t="shared" si="0"/>
        <v>0</v>
      </c>
      <c r="S11" s="31">
        <f t="shared" si="1"/>
        <v>3390</v>
      </c>
    </row>
    <row r="12" spans="1:19" ht="12.75">
      <c r="A12" s="1" t="s">
        <v>20</v>
      </c>
      <c r="B12" s="2" t="s">
        <v>21</v>
      </c>
      <c r="C12" s="30">
        <v>222</v>
      </c>
      <c r="D12" s="30">
        <v>231</v>
      </c>
      <c r="E12" s="30">
        <v>247</v>
      </c>
      <c r="F12" s="31">
        <f t="shared" si="2"/>
        <v>700</v>
      </c>
      <c r="G12" s="32">
        <v>226</v>
      </c>
      <c r="H12" s="30">
        <v>222</v>
      </c>
      <c r="I12" s="30">
        <v>204</v>
      </c>
      <c r="J12" s="31">
        <f t="shared" si="3"/>
        <v>652</v>
      </c>
      <c r="K12" s="30">
        <v>221</v>
      </c>
      <c r="L12" s="30">
        <v>219</v>
      </c>
      <c r="M12" s="30">
        <v>267</v>
      </c>
      <c r="N12" s="31">
        <f t="shared" si="4"/>
        <v>707</v>
      </c>
      <c r="O12" s="32"/>
      <c r="P12" s="30"/>
      <c r="Q12" s="30"/>
      <c r="R12" s="31">
        <f t="shared" si="0"/>
        <v>0</v>
      </c>
      <c r="S12" s="31">
        <f t="shared" si="1"/>
        <v>2059</v>
      </c>
    </row>
    <row r="13" spans="1:19" ht="12.75">
      <c r="A13" s="1" t="s">
        <v>24</v>
      </c>
      <c r="B13" s="2" t="s">
        <v>25</v>
      </c>
      <c r="C13" s="30">
        <v>227</v>
      </c>
      <c r="D13" s="30">
        <v>223</v>
      </c>
      <c r="E13" s="30">
        <v>221</v>
      </c>
      <c r="F13" s="31">
        <f t="shared" si="2"/>
        <v>671</v>
      </c>
      <c r="G13" s="32">
        <v>210</v>
      </c>
      <c r="H13" s="30">
        <v>214</v>
      </c>
      <c r="I13" s="30">
        <v>218</v>
      </c>
      <c r="J13" s="31">
        <f t="shared" si="3"/>
        <v>642</v>
      </c>
      <c r="K13" s="30">
        <v>224</v>
      </c>
      <c r="L13" s="30">
        <v>286</v>
      </c>
      <c r="M13" s="30">
        <v>326</v>
      </c>
      <c r="N13" s="31">
        <f t="shared" si="4"/>
        <v>836</v>
      </c>
      <c r="O13" s="32"/>
      <c r="P13" s="30"/>
      <c r="Q13" s="30"/>
      <c r="R13" s="31">
        <f t="shared" si="0"/>
        <v>0</v>
      </c>
      <c r="S13" s="31">
        <f t="shared" si="1"/>
        <v>2149</v>
      </c>
    </row>
    <row r="14" spans="1:19" ht="12.75">
      <c r="A14" s="1" t="s">
        <v>26</v>
      </c>
      <c r="B14" s="2" t="s">
        <v>27</v>
      </c>
      <c r="C14" s="30">
        <v>214</v>
      </c>
      <c r="D14" s="30">
        <v>228</v>
      </c>
      <c r="E14" s="30">
        <v>241</v>
      </c>
      <c r="F14" s="31">
        <f t="shared" si="2"/>
        <v>683</v>
      </c>
      <c r="G14" s="32">
        <v>232</v>
      </c>
      <c r="H14" s="30">
        <v>228</v>
      </c>
      <c r="I14" s="30">
        <v>234</v>
      </c>
      <c r="J14" s="31">
        <f t="shared" si="3"/>
        <v>694</v>
      </c>
      <c r="K14" s="30">
        <v>233</v>
      </c>
      <c r="L14" s="30">
        <v>229</v>
      </c>
      <c r="M14" s="30">
        <v>277</v>
      </c>
      <c r="N14" s="31">
        <f t="shared" si="4"/>
        <v>739</v>
      </c>
      <c r="O14" s="32"/>
      <c r="P14" s="30"/>
      <c r="Q14" s="30"/>
      <c r="R14" s="31">
        <f>O14+P14+Q14</f>
        <v>0</v>
      </c>
      <c r="S14" s="31">
        <f>F14+J14+N14+R14</f>
        <v>2116</v>
      </c>
    </row>
    <row r="15" spans="1:19" ht="12.75">
      <c r="A15" s="1" t="s">
        <v>28</v>
      </c>
      <c r="B15" s="2" t="s">
        <v>29</v>
      </c>
      <c r="C15" s="30">
        <v>222</v>
      </c>
      <c r="D15" s="30">
        <v>229</v>
      </c>
      <c r="E15" s="30">
        <v>236</v>
      </c>
      <c r="F15" s="31">
        <f t="shared" si="2"/>
        <v>687</v>
      </c>
      <c r="G15" s="32">
        <v>230</v>
      </c>
      <c r="H15" s="30">
        <v>226</v>
      </c>
      <c r="I15" s="30">
        <v>230</v>
      </c>
      <c r="J15" s="31">
        <f t="shared" si="3"/>
        <v>686</v>
      </c>
      <c r="K15" s="30">
        <v>239</v>
      </c>
      <c r="L15" s="30"/>
      <c r="M15" s="30"/>
      <c r="N15" s="31">
        <f t="shared" si="4"/>
        <v>239</v>
      </c>
      <c r="O15" s="32"/>
      <c r="P15" s="30"/>
      <c r="Q15" s="30"/>
      <c r="R15" s="31">
        <f aca="true" t="shared" si="5" ref="R15:R46">O15+P15+Q15</f>
        <v>0</v>
      </c>
      <c r="S15" s="31">
        <f aca="true" t="shared" si="6" ref="S15:S46">F15+J15+N15+R15</f>
        <v>1612</v>
      </c>
    </row>
    <row r="16" spans="1:19" ht="12.75">
      <c r="A16" s="1" t="s">
        <v>53</v>
      </c>
      <c r="B16" s="2" t="s">
        <v>49</v>
      </c>
      <c r="C16" s="30">
        <v>651</v>
      </c>
      <c r="D16" s="30">
        <v>631</v>
      </c>
      <c r="E16" s="30">
        <v>615</v>
      </c>
      <c r="F16" s="31">
        <f t="shared" si="2"/>
        <v>1897</v>
      </c>
      <c r="G16" s="32">
        <v>609</v>
      </c>
      <c r="H16" s="30">
        <v>669</v>
      </c>
      <c r="I16" s="30">
        <v>637</v>
      </c>
      <c r="J16" s="31">
        <f t="shared" si="3"/>
        <v>1915</v>
      </c>
      <c r="K16" s="30">
        <v>632</v>
      </c>
      <c r="L16" s="30">
        <v>710</v>
      </c>
      <c r="M16" s="30">
        <v>731</v>
      </c>
      <c r="N16" s="31">
        <f t="shared" si="4"/>
        <v>2073</v>
      </c>
      <c r="O16" s="32"/>
      <c r="P16" s="30"/>
      <c r="Q16" s="30"/>
      <c r="R16" s="31">
        <f t="shared" si="5"/>
        <v>0</v>
      </c>
      <c r="S16" s="31">
        <f t="shared" si="6"/>
        <v>5885</v>
      </c>
    </row>
    <row r="17" spans="1:19" ht="12.75">
      <c r="A17" s="4"/>
      <c r="B17" s="5" t="s">
        <v>32</v>
      </c>
      <c r="C17" s="31">
        <f>SUM(C3:C16)</f>
        <v>3944</v>
      </c>
      <c r="D17" s="31">
        <f aca="true" t="shared" si="7" ref="D17:S17">SUM(D3:D16)</f>
        <v>4123</v>
      </c>
      <c r="E17" s="31">
        <f t="shared" si="7"/>
        <v>4044</v>
      </c>
      <c r="F17" s="31">
        <f t="shared" si="7"/>
        <v>12111</v>
      </c>
      <c r="G17" s="31">
        <f t="shared" si="7"/>
        <v>4034</v>
      </c>
      <c r="H17" s="31">
        <f t="shared" si="7"/>
        <v>4046</v>
      </c>
      <c r="I17" s="31">
        <f t="shared" si="7"/>
        <v>3928</v>
      </c>
      <c r="J17" s="31">
        <f t="shared" si="7"/>
        <v>12008</v>
      </c>
      <c r="K17" s="31">
        <f t="shared" si="7"/>
        <v>4051</v>
      </c>
      <c r="L17" s="31">
        <f t="shared" si="7"/>
        <v>4419</v>
      </c>
      <c r="M17" s="31">
        <f t="shared" si="7"/>
        <v>5106</v>
      </c>
      <c r="N17" s="31">
        <f t="shared" si="7"/>
        <v>13576</v>
      </c>
      <c r="O17" s="31">
        <f t="shared" si="7"/>
        <v>0</v>
      </c>
      <c r="P17" s="31">
        <f t="shared" si="7"/>
        <v>0</v>
      </c>
      <c r="Q17" s="31">
        <f t="shared" si="7"/>
        <v>0</v>
      </c>
      <c r="R17" s="31">
        <f t="shared" si="7"/>
        <v>0</v>
      </c>
      <c r="S17" s="31">
        <f t="shared" si="7"/>
        <v>37695</v>
      </c>
    </row>
    <row r="18" spans="1:19" ht="12.75">
      <c r="A18" s="1" t="s">
        <v>22</v>
      </c>
      <c r="B18" s="2" t="s">
        <v>23</v>
      </c>
      <c r="C18" s="32">
        <v>8</v>
      </c>
      <c r="D18" s="32">
        <v>19</v>
      </c>
      <c r="E18" s="32">
        <v>15</v>
      </c>
      <c r="F18" s="31">
        <f t="shared" si="2"/>
        <v>42</v>
      </c>
      <c r="G18" s="32">
        <v>14</v>
      </c>
      <c r="H18" s="30">
        <v>14</v>
      </c>
      <c r="I18" s="30">
        <v>22</v>
      </c>
      <c r="J18" s="31">
        <f t="shared" si="3"/>
        <v>50</v>
      </c>
      <c r="K18" s="32">
        <v>9</v>
      </c>
      <c r="L18" s="32">
        <v>12</v>
      </c>
      <c r="M18" s="32">
        <v>13</v>
      </c>
      <c r="N18" s="31">
        <f t="shared" si="4"/>
        <v>34</v>
      </c>
      <c r="O18" s="32"/>
      <c r="P18" s="30"/>
      <c r="Q18" s="30"/>
      <c r="R18" s="31">
        <f t="shared" si="5"/>
        <v>0</v>
      </c>
      <c r="S18" s="31">
        <f t="shared" si="6"/>
        <v>126</v>
      </c>
    </row>
    <row r="19" spans="1:19" ht="12.75">
      <c r="A19" s="1" t="s">
        <v>30</v>
      </c>
      <c r="B19" s="2" t="s">
        <v>31</v>
      </c>
      <c r="C19" s="32"/>
      <c r="D19" s="32">
        <v>1</v>
      </c>
      <c r="E19" s="32"/>
      <c r="F19" s="31">
        <f t="shared" si="2"/>
        <v>1</v>
      </c>
      <c r="G19" s="32">
        <v>2</v>
      </c>
      <c r="H19" s="30"/>
      <c r="I19" s="30"/>
      <c r="J19" s="31">
        <f t="shared" si="3"/>
        <v>2</v>
      </c>
      <c r="K19" s="32">
        <v>1</v>
      </c>
      <c r="L19" s="32">
        <v>1</v>
      </c>
      <c r="M19" s="32"/>
      <c r="N19" s="31">
        <f t="shared" si="4"/>
        <v>2</v>
      </c>
      <c r="O19" s="32"/>
      <c r="P19" s="30"/>
      <c r="Q19" s="30"/>
      <c r="R19" s="31">
        <f t="shared" si="5"/>
        <v>0</v>
      </c>
      <c r="S19" s="31">
        <f t="shared" si="6"/>
        <v>5</v>
      </c>
    </row>
    <row r="20" spans="1:19" ht="12.75">
      <c r="A20" s="1" t="s">
        <v>53</v>
      </c>
      <c r="B20" s="2" t="s">
        <v>49</v>
      </c>
      <c r="C20" s="32">
        <v>36</v>
      </c>
      <c r="D20" s="32">
        <v>41</v>
      </c>
      <c r="E20" s="32">
        <v>55</v>
      </c>
      <c r="F20" s="31">
        <f t="shared" si="2"/>
        <v>132</v>
      </c>
      <c r="G20" s="32">
        <v>44</v>
      </c>
      <c r="H20" s="30">
        <v>70</v>
      </c>
      <c r="I20" s="30">
        <v>41</v>
      </c>
      <c r="J20" s="31">
        <f t="shared" si="3"/>
        <v>155</v>
      </c>
      <c r="K20" s="32">
        <v>36</v>
      </c>
      <c r="L20" s="32">
        <v>22</v>
      </c>
      <c r="M20" s="32">
        <v>20</v>
      </c>
      <c r="N20" s="31">
        <f t="shared" si="4"/>
        <v>78</v>
      </c>
      <c r="O20" s="32"/>
      <c r="P20" s="30"/>
      <c r="Q20" s="30"/>
      <c r="R20" s="31">
        <f t="shared" si="5"/>
        <v>0</v>
      </c>
      <c r="S20" s="31">
        <f t="shared" si="6"/>
        <v>365</v>
      </c>
    </row>
    <row r="21" spans="1:19" ht="12.75">
      <c r="A21" s="17" t="s">
        <v>61</v>
      </c>
      <c r="B21" s="18" t="s">
        <v>54</v>
      </c>
      <c r="C21" s="32"/>
      <c r="D21" s="32"/>
      <c r="E21" s="32">
        <v>1</v>
      </c>
      <c r="F21" s="31">
        <f t="shared" si="2"/>
        <v>1</v>
      </c>
      <c r="G21" s="32"/>
      <c r="H21" s="30">
        <v>4</v>
      </c>
      <c r="I21" s="30">
        <v>4</v>
      </c>
      <c r="J21" s="31">
        <f t="shared" si="3"/>
        <v>8</v>
      </c>
      <c r="K21" s="32">
        <v>2</v>
      </c>
      <c r="L21" s="32">
        <v>2</v>
      </c>
      <c r="M21" s="32"/>
      <c r="N21" s="31">
        <f t="shared" si="4"/>
        <v>4</v>
      </c>
      <c r="O21" s="32"/>
      <c r="P21" s="30"/>
      <c r="Q21" s="30"/>
      <c r="R21" s="31">
        <f t="shared" si="5"/>
        <v>0</v>
      </c>
      <c r="S21" s="31">
        <f t="shared" si="6"/>
        <v>13</v>
      </c>
    </row>
    <row r="22" spans="1:19" ht="12.75">
      <c r="A22" s="17" t="s">
        <v>252</v>
      </c>
      <c r="B22" s="18" t="s">
        <v>253</v>
      </c>
      <c r="C22" s="32"/>
      <c r="D22" s="32"/>
      <c r="E22" s="32"/>
      <c r="F22" s="31">
        <f t="shared" si="2"/>
        <v>0</v>
      </c>
      <c r="G22" s="32"/>
      <c r="H22" s="30"/>
      <c r="I22" s="30"/>
      <c r="J22" s="31">
        <f t="shared" si="3"/>
        <v>0</v>
      </c>
      <c r="K22" s="32"/>
      <c r="L22" s="32">
        <v>2</v>
      </c>
      <c r="M22" s="32">
        <v>3</v>
      </c>
      <c r="N22" s="31">
        <f t="shared" si="4"/>
        <v>5</v>
      </c>
      <c r="O22" s="32"/>
      <c r="P22" s="30"/>
      <c r="Q22" s="30"/>
      <c r="R22" s="31">
        <f t="shared" si="5"/>
        <v>0</v>
      </c>
      <c r="S22" s="31">
        <f t="shared" si="6"/>
        <v>5</v>
      </c>
    </row>
    <row r="23" spans="1:19" ht="12.75">
      <c r="A23" s="17" t="s">
        <v>254</v>
      </c>
      <c r="B23" s="18" t="s">
        <v>255</v>
      </c>
      <c r="C23" s="32"/>
      <c r="D23" s="32"/>
      <c r="E23" s="32"/>
      <c r="F23" s="31">
        <f t="shared" si="2"/>
        <v>0</v>
      </c>
      <c r="G23" s="32"/>
      <c r="H23" s="30"/>
      <c r="I23" s="30"/>
      <c r="J23" s="31">
        <f t="shared" si="3"/>
        <v>0</v>
      </c>
      <c r="K23" s="32"/>
      <c r="L23" s="32">
        <v>4</v>
      </c>
      <c r="M23" s="32">
        <v>6</v>
      </c>
      <c r="N23" s="31">
        <f t="shared" si="4"/>
        <v>10</v>
      </c>
      <c r="O23" s="32"/>
      <c r="P23" s="30"/>
      <c r="Q23" s="30"/>
      <c r="R23" s="31">
        <f t="shared" si="5"/>
        <v>0</v>
      </c>
      <c r="S23" s="31">
        <f t="shared" si="6"/>
        <v>10</v>
      </c>
    </row>
    <row r="24" spans="1:19" ht="12.75">
      <c r="A24" s="17" t="s">
        <v>256</v>
      </c>
      <c r="B24" s="18" t="s">
        <v>257</v>
      </c>
      <c r="C24" s="32"/>
      <c r="D24" s="32"/>
      <c r="E24" s="32"/>
      <c r="F24" s="31">
        <f t="shared" si="2"/>
        <v>0</v>
      </c>
      <c r="G24" s="32"/>
      <c r="H24" s="30"/>
      <c r="I24" s="30"/>
      <c r="J24" s="31">
        <f t="shared" si="3"/>
        <v>0</v>
      </c>
      <c r="K24" s="32"/>
      <c r="L24" s="32">
        <v>3</v>
      </c>
      <c r="M24" s="32">
        <v>7</v>
      </c>
      <c r="N24" s="31">
        <f t="shared" si="4"/>
        <v>10</v>
      </c>
      <c r="O24" s="32"/>
      <c r="P24" s="30"/>
      <c r="Q24" s="30"/>
      <c r="R24" s="31">
        <f t="shared" si="5"/>
        <v>0</v>
      </c>
      <c r="S24" s="31">
        <f t="shared" si="6"/>
        <v>10</v>
      </c>
    </row>
    <row r="25" spans="1:19" ht="12.75">
      <c r="A25" s="4"/>
      <c r="B25" s="5" t="s">
        <v>55</v>
      </c>
      <c r="C25" s="31">
        <f>SUM(C18:C24)</f>
        <v>44</v>
      </c>
      <c r="D25" s="31">
        <f aca="true" t="shared" si="8" ref="D25:S25">SUM(D18:D24)</f>
        <v>61</v>
      </c>
      <c r="E25" s="31">
        <f t="shared" si="8"/>
        <v>71</v>
      </c>
      <c r="F25" s="31">
        <f t="shared" si="8"/>
        <v>176</v>
      </c>
      <c r="G25" s="31">
        <f t="shared" si="8"/>
        <v>60</v>
      </c>
      <c r="H25" s="31">
        <f t="shared" si="8"/>
        <v>88</v>
      </c>
      <c r="I25" s="31">
        <f t="shared" si="8"/>
        <v>67</v>
      </c>
      <c r="J25" s="31">
        <f t="shared" si="8"/>
        <v>215</v>
      </c>
      <c r="K25" s="31">
        <f t="shared" si="8"/>
        <v>48</v>
      </c>
      <c r="L25" s="31">
        <f t="shared" si="8"/>
        <v>46</v>
      </c>
      <c r="M25" s="31">
        <f t="shared" si="8"/>
        <v>49</v>
      </c>
      <c r="N25" s="31">
        <f t="shared" si="8"/>
        <v>143</v>
      </c>
      <c r="O25" s="31">
        <f t="shared" si="8"/>
        <v>0</v>
      </c>
      <c r="P25" s="31">
        <f t="shared" si="8"/>
        <v>0</v>
      </c>
      <c r="Q25" s="31">
        <f t="shared" si="8"/>
        <v>0</v>
      </c>
      <c r="R25" s="31">
        <f t="shared" si="8"/>
        <v>0</v>
      </c>
      <c r="S25" s="31">
        <f t="shared" si="8"/>
        <v>534</v>
      </c>
    </row>
    <row r="26" spans="1:19" ht="12.75">
      <c r="A26" s="1" t="s">
        <v>16</v>
      </c>
      <c r="B26" s="6" t="s">
        <v>17</v>
      </c>
      <c r="C26" s="30">
        <v>150</v>
      </c>
      <c r="D26" s="30">
        <v>144</v>
      </c>
      <c r="E26" s="30">
        <v>122</v>
      </c>
      <c r="F26" s="31">
        <f t="shared" si="2"/>
        <v>416</v>
      </c>
      <c r="G26" s="32">
        <v>171</v>
      </c>
      <c r="H26" s="30">
        <v>162</v>
      </c>
      <c r="I26" s="30">
        <v>115</v>
      </c>
      <c r="J26" s="31">
        <f t="shared" si="3"/>
        <v>448</v>
      </c>
      <c r="K26" s="30">
        <v>118</v>
      </c>
      <c r="L26" s="30">
        <v>133</v>
      </c>
      <c r="M26" s="30">
        <v>128</v>
      </c>
      <c r="N26" s="31">
        <f t="shared" si="4"/>
        <v>379</v>
      </c>
      <c r="O26" s="32"/>
      <c r="P26" s="30"/>
      <c r="Q26" s="30"/>
      <c r="R26" s="31">
        <f t="shared" si="5"/>
        <v>0</v>
      </c>
      <c r="S26" s="31">
        <f t="shared" si="6"/>
        <v>1243</v>
      </c>
    </row>
    <row r="27" spans="1:19" ht="12.75">
      <c r="A27" s="1" t="s">
        <v>33</v>
      </c>
      <c r="B27" s="2" t="s">
        <v>34</v>
      </c>
      <c r="C27" s="30">
        <v>40</v>
      </c>
      <c r="D27" s="30">
        <v>42</v>
      </c>
      <c r="E27" s="30">
        <v>40</v>
      </c>
      <c r="F27" s="31">
        <f t="shared" si="2"/>
        <v>122</v>
      </c>
      <c r="G27" s="32">
        <v>48</v>
      </c>
      <c r="H27" s="30">
        <v>42</v>
      </c>
      <c r="I27" s="30">
        <v>46</v>
      </c>
      <c r="J27" s="31">
        <f t="shared" si="3"/>
        <v>136</v>
      </c>
      <c r="K27" s="30">
        <v>41</v>
      </c>
      <c r="L27" s="30">
        <v>30</v>
      </c>
      <c r="M27" s="30"/>
      <c r="N27" s="31">
        <f t="shared" si="4"/>
        <v>71</v>
      </c>
      <c r="O27" s="32"/>
      <c r="P27" s="30"/>
      <c r="Q27" s="30"/>
      <c r="R27" s="31">
        <f t="shared" si="5"/>
        <v>0</v>
      </c>
      <c r="S27" s="31">
        <f t="shared" si="6"/>
        <v>329</v>
      </c>
    </row>
    <row r="28" spans="1:19" ht="12.75">
      <c r="A28" s="1" t="s">
        <v>6</v>
      </c>
      <c r="B28" s="2" t="s">
        <v>7</v>
      </c>
      <c r="C28" s="30">
        <v>108</v>
      </c>
      <c r="D28" s="30">
        <v>118</v>
      </c>
      <c r="E28" s="30">
        <v>108</v>
      </c>
      <c r="F28" s="31">
        <f t="shared" si="2"/>
        <v>334</v>
      </c>
      <c r="G28" s="32">
        <v>106</v>
      </c>
      <c r="H28" s="30">
        <v>110</v>
      </c>
      <c r="I28" s="30">
        <v>114</v>
      </c>
      <c r="J28" s="31">
        <f t="shared" si="3"/>
        <v>330</v>
      </c>
      <c r="K28" s="30">
        <v>118</v>
      </c>
      <c r="L28" s="30">
        <v>120</v>
      </c>
      <c r="M28" s="30">
        <v>154</v>
      </c>
      <c r="N28" s="31">
        <f t="shared" si="4"/>
        <v>392</v>
      </c>
      <c r="O28" s="32"/>
      <c r="P28" s="30"/>
      <c r="Q28" s="30"/>
      <c r="R28" s="31">
        <f t="shared" si="5"/>
        <v>0</v>
      </c>
      <c r="S28" s="31">
        <f t="shared" si="6"/>
        <v>1056</v>
      </c>
    </row>
    <row r="29" spans="1:19" ht="12.75">
      <c r="A29" s="1" t="s">
        <v>35</v>
      </c>
      <c r="B29" s="2" t="s">
        <v>36</v>
      </c>
      <c r="C29" s="30"/>
      <c r="D29" s="30"/>
      <c r="E29" s="30"/>
      <c r="F29" s="31">
        <f t="shared" si="2"/>
        <v>0</v>
      </c>
      <c r="G29" s="32"/>
      <c r="H29" s="30"/>
      <c r="I29" s="30"/>
      <c r="J29" s="31">
        <f t="shared" si="3"/>
        <v>0</v>
      </c>
      <c r="K29" s="30"/>
      <c r="L29" s="30"/>
      <c r="M29" s="30"/>
      <c r="N29" s="31">
        <f t="shared" si="4"/>
        <v>0</v>
      </c>
      <c r="O29" s="32"/>
      <c r="P29" s="30"/>
      <c r="Q29" s="30"/>
      <c r="R29" s="31">
        <f t="shared" si="5"/>
        <v>0</v>
      </c>
      <c r="S29" s="31">
        <f t="shared" si="6"/>
        <v>0</v>
      </c>
    </row>
    <row r="30" spans="1:19" ht="12.75">
      <c r="A30" s="17" t="s">
        <v>53</v>
      </c>
      <c r="B30" s="2" t="s">
        <v>49</v>
      </c>
      <c r="C30" s="30">
        <v>708</v>
      </c>
      <c r="D30" s="30">
        <v>586</v>
      </c>
      <c r="E30" s="30">
        <v>633</v>
      </c>
      <c r="F30" s="31">
        <f t="shared" si="2"/>
        <v>1927</v>
      </c>
      <c r="G30" s="32">
        <v>545</v>
      </c>
      <c r="H30" s="30">
        <v>625</v>
      </c>
      <c r="I30" s="30">
        <v>637</v>
      </c>
      <c r="J30" s="31">
        <f t="shared" si="3"/>
        <v>1807</v>
      </c>
      <c r="K30" s="30">
        <v>684</v>
      </c>
      <c r="L30" s="30">
        <v>822</v>
      </c>
      <c r="M30" s="30">
        <v>818</v>
      </c>
      <c r="N30" s="31">
        <f t="shared" si="4"/>
        <v>2324</v>
      </c>
      <c r="O30" s="32"/>
      <c r="P30" s="30"/>
      <c r="Q30" s="30"/>
      <c r="R30" s="31">
        <f t="shared" si="5"/>
        <v>0</v>
      </c>
      <c r="S30" s="31">
        <f t="shared" si="6"/>
        <v>6058</v>
      </c>
    </row>
    <row r="31" spans="1:19" ht="12.75">
      <c r="A31" s="17" t="s">
        <v>56</v>
      </c>
      <c r="B31" s="7" t="s">
        <v>39</v>
      </c>
      <c r="C31" s="30">
        <v>88</v>
      </c>
      <c r="D31" s="30">
        <v>87</v>
      </c>
      <c r="E31" s="30">
        <v>81</v>
      </c>
      <c r="F31" s="31">
        <f t="shared" si="2"/>
        <v>256</v>
      </c>
      <c r="G31" s="32">
        <v>75</v>
      </c>
      <c r="H31" s="30">
        <v>91</v>
      </c>
      <c r="I31" s="30">
        <v>80</v>
      </c>
      <c r="J31" s="31">
        <f t="shared" si="3"/>
        <v>246</v>
      </c>
      <c r="K31" s="30">
        <v>83</v>
      </c>
      <c r="L31" s="30">
        <v>140</v>
      </c>
      <c r="M31" s="30">
        <v>128</v>
      </c>
      <c r="N31" s="31">
        <f t="shared" si="4"/>
        <v>351</v>
      </c>
      <c r="O31" s="32"/>
      <c r="P31" s="30"/>
      <c r="Q31" s="30"/>
      <c r="R31" s="31">
        <f t="shared" si="5"/>
        <v>0</v>
      </c>
      <c r="S31" s="31">
        <f t="shared" si="6"/>
        <v>853</v>
      </c>
    </row>
    <row r="32" spans="1:19" ht="12.75">
      <c r="A32" s="17" t="s">
        <v>57</v>
      </c>
      <c r="B32" s="2" t="s">
        <v>50</v>
      </c>
      <c r="C32" s="30">
        <v>122</v>
      </c>
      <c r="D32" s="30">
        <v>165</v>
      </c>
      <c r="E32" s="30">
        <v>164</v>
      </c>
      <c r="F32" s="31">
        <f t="shared" si="2"/>
        <v>451</v>
      </c>
      <c r="G32" s="32">
        <v>115</v>
      </c>
      <c r="H32" s="30">
        <v>155</v>
      </c>
      <c r="I32" s="30">
        <v>143</v>
      </c>
      <c r="J32" s="31">
        <f t="shared" si="3"/>
        <v>413</v>
      </c>
      <c r="K32" s="30">
        <v>70</v>
      </c>
      <c r="L32" s="30">
        <v>85</v>
      </c>
      <c r="M32" s="30">
        <v>137</v>
      </c>
      <c r="N32" s="31">
        <f t="shared" si="4"/>
        <v>292</v>
      </c>
      <c r="O32" s="32"/>
      <c r="P32" s="30"/>
      <c r="Q32" s="30"/>
      <c r="R32" s="31">
        <f t="shared" si="5"/>
        <v>0</v>
      </c>
      <c r="S32" s="31">
        <f t="shared" si="6"/>
        <v>1156</v>
      </c>
    </row>
    <row r="33" spans="1:19" ht="12.75">
      <c r="A33" s="17" t="s">
        <v>58</v>
      </c>
      <c r="B33" s="2" t="s">
        <v>51</v>
      </c>
      <c r="C33" s="30">
        <v>185</v>
      </c>
      <c r="D33" s="30">
        <v>212</v>
      </c>
      <c r="E33" s="30">
        <v>226</v>
      </c>
      <c r="F33" s="31">
        <f t="shared" si="2"/>
        <v>623</v>
      </c>
      <c r="G33" s="32">
        <v>148</v>
      </c>
      <c r="H33" s="30">
        <v>211</v>
      </c>
      <c r="I33" s="30">
        <v>191</v>
      </c>
      <c r="J33" s="31">
        <f t="shared" si="3"/>
        <v>550</v>
      </c>
      <c r="K33" s="30">
        <v>198</v>
      </c>
      <c r="L33" s="30">
        <v>185</v>
      </c>
      <c r="M33" s="30">
        <v>185</v>
      </c>
      <c r="N33" s="31">
        <f t="shared" si="4"/>
        <v>568</v>
      </c>
      <c r="O33" s="32"/>
      <c r="P33" s="30"/>
      <c r="Q33" s="30"/>
      <c r="R33" s="31">
        <f t="shared" si="5"/>
        <v>0</v>
      </c>
      <c r="S33" s="31">
        <f t="shared" si="6"/>
        <v>1741</v>
      </c>
    </row>
    <row r="34" spans="1:19" ht="12.75">
      <c r="A34" s="1"/>
      <c r="B34" s="5" t="s">
        <v>37</v>
      </c>
      <c r="C34" s="31">
        <f aca="true" t="shared" si="9" ref="C34:S34">SUM(C26:C33)</f>
        <v>1401</v>
      </c>
      <c r="D34" s="31">
        <f t="shared" si="9"/>
        <v>1354</v>
      </c>
      <c r="E34" s="31">
        <f t="shared" si="9"/>
        <v>1374</v>
      </c>
      <c r="F34" s="31">
        <f t="shared" si="9"/>
        <v>4129</v>
      </c>
      <c r="G34" s="31">
        <f t="shared" si="9"/>
        <v>1208</v>
      </c>
      <c r="H34" s="31">
        <f t="shared" si="9"/>
        <v>1396</v>
      </c>
      <c r="I34" s="31">
        <f t="shared" si="9"/>
        <v>1326</v>
      </c>
      <c r="J34" s="31">
        <f t="shared" si="9"/>
        <v>3930</v>
      </c>
      <c r="K34" s="31">
        <f t="shared" si="9"/>
        <v>1312</v>
      </c>
      <c r="L34" s="31">
        <f t="shared" si="9"/>
        <v>1515</v>
      </c>
      <c r="M34" s="31">
        <f t="shared" si="9"/>
        <v>1550</v>
      </c>
      <c r="N34" s="31">
        <f t="shared" si="9"/>
        <v>4377</v>
      </c>
      <c r="O34" s="31">
        <f t="shared" si="9"/>
        <v>0</v>
      </c>
      <c r="P34" s="31">
        <f t="shared" si="9"/>
        <v>0</v>
      </c>
      <c r="Q34" s="31">
        <f t="shared" si="9"/>
        <v>0</v>
      </c>
      <c r="R34" s="31">
        <f t="shared" si="9"/>
        <v>0</v>
      </c>
      <c r="S34" s="31">
        <f t="shared" si="9"/>
        <v>12436</v>
      </c>
    </row>
    <row r="35" spans="1:19" ht="12.75">
      <c r="A35" s="17" t="s">
        <v>53</v>
      </c>
      <c r="B35" s="2" t="s">
        <v>49</v>
      </c>
      <c r="C35" s="32">
        <v>135</v>
      </c>
      <c r="D35" s="32">
        <v>76</v>
      </c>
      <c r="E35" s="32">
        <v>137</v>
      </c>
      <c r="F35" s="31">
        <f t="shared" si="2"/>
        <v>348</v>
      </c>
      <c r="G35" s="32">
        <v>142</v>
      </c>
      <c r="H35" s="30">
        <v>159</v>
      </c>
      <c r="I35" s="30">
        <v>89</v>
      </c>
      <c r="J35" s="31">
        <f t="shared" si="3"/>
        <v>390</v>
      </c>
      <c r="K35" s="32">
        <v>47</v>
      </c>
      <c r="L35" s="32"/>
      <c r="M35" s="32"/>
      <c r="N35" s="31">
        <f t="shared" si="4"/>
        <v>47</v>
      </c>
      <c r="O35" s="32"/>
      <c r="P35" s="30"/>
      <c r="Q35" s="30"/>
      <c r="R35" s="31">
        <f t="shared" si="5"/>
        <v>0</v>
      </c>
      <c r="S35" s="31">
        <f t="shared" si="6"/>
        <v>785</v>
      </c>
    </row>
    <row r="36" spans="1:19" ht="12.75">
      <c r="A36" s="1" t="s">
        <v>42</v>
      </c>
      <c r="B36" s="9" t="s">
        <v>43</v>
      </c>
      <c r="C36" s="32">
        <v>2</v>
      </c>
      <c r="D36" s="32">
        <v>3</v>
      </c>
      <c r="E36" s="32">
        <v>3</v>
      </c>
      <c r="F36" s="31">
        <f t="shared" si="2"/>
        <v>8</v>
      </c>
      <c r="G36" s="32">
        <v>3</v>
      </c>
      <c r="H36" s="30">
        <v>3</v>
      </c>
      <c r="I36" s="30">
        <v>3</v>
      </c>
      <c r="J36" s="31">
        <f t="shared" si="3"/>
        <v>9</v>
      </c>
      <c r="K36" s="32">
        <v>3</v>
      </c>
      <c r="L36" s="32"/>
      <c r="M36" s="32"/>
      <c r="N36" s="31">
        <f t="shared" si="4"/>
        <v>3</v>
      </c>
      <c r="O36" s="32"/>
      <c r="P36" s="30"/>
      <c r="Q36" s="30"/>
      <c r="R36" s="31">
        <f t="shared" si="5"/>
        <v>0</v>
      </c>
      <c r="S36" s="31">
        <f t="shared" si="6"/>
        <v>20</v>
      </c>
    </row>
    <row r="37" spans="1:19" ht="12.75">
      <c r="A37" s="1"/>
      <c r="B37" s="5" t="s">
        <v>52</v>
      </c>
      <c r="C37" s="31">
        <f>SUM(C35:C36)</f>
        <v>137</v>
      </c>
      <c r="D37" s="31">
        <f aca="true" t="shared" si="10" ref="D37:S37">SUM(D35:D36)</f>
        <v>79</v>
      </c>
      <c r="E37" s="31">
        <f t="shared" si="10"/>
        <v>140</v>
      </c>
      <c r="F37" s="31">
        <f t="shared" si="10"/>
        <v>356</v>
      </c>
      <c r="G37" s="31">
        <f t="shared" si="10"/>
        <v>145</v>
      </c>
      <c r="H37" s="31">
        <f t="shared" si="10"/>
        <v>162</v>
      </c>
      <c r="I37" s="31">
        <f t="shared" si="10"/>
        <v>92</v>
      </c>
      <c r="J37" s="31">
        <f t="shared" si="10"/>
        <v>399</v>
      </c>
      <c r="K37" s="31">
        <f t="shared" si="10"/>
        <v>50</v>
      </c>
      <c r="L37" s="31">
        <f t="shared" si="10"/>
        <v>0</v>
      </c>
      <c r="M37" s="31">
        <f t="shared" si="10"/>
        <v>0</v>
      </c>
      <c r="N37" s="31">
        <f t="shared" si="10"/>
        <v>50</v>
      </c>
      <c r="O37" s="31">
        <f t="shared" si="10"/>
        <v>0</v>
      </c>
      <c r="P37" s="31">
        <f t="shared" si="10"/>
        <v>0</v>
      </c>
      <c r="Q37" s="31">
        <f t="shared" si="10"/>
        <v>0</v>
      </c>
      <c r="R37" s="31">
        <f t="shared" si="10"/>
        <v>0</v>
      </c>
      <c r="S37" s="31">
        <f t="shared" si="10"/>
        <v>805</v>
      </c>
    </row>
    <row r="38" spans="1:19" ht="12.75">
      <c r="A38" s="1" t="s">
        <v>38</v>
      </c>
      <c r="B38" s="9" t="s">
        <v>62</v>
      </c>
      <c r="C38" s="30">
        <v>28</v>
      </c>
      <c r="D38" s="30">
        <v>27</v>
      </c>
      <c r="E38" s="30">
        <v>29</v>
      </c>
      <c r="F38" s="31">
        <f t="shared" si="2"/>
        <v>84</v>
      </c>
      <c r="G38" s="32">
        <v>32</v>
      </c>
      <c r="H38" s="30">
        <v>29</v>
      </c>
      <c r="I38" s="30">
        <v>26</v>
      </c>
      <c r="J38" s="31">
        <f t="shared" si="3"/>
        <v>87</v>
      </c>
      <c r="K38" s="30">
        <v>27</v>
      </c>
      <c r="L38" s="30">
        <v>19</v>
      </c>
      <c r="M38" s="30">
        <v>23</v>
      </c>
      <c r="N38" s="31">
        <f t="shared" si="4"/>
        <v>69</v>
      </c>
      <c r="O38" s="32"/>
      <c r="P38" s="30"/>
      <c r="Q38" s="30"/>
      <c r="R38" s="31">
        <f t="shared" si="5"/>
        <v>0</v>
      </c>
      <c r="S38" s="31">
        <f t="shared" si="6"/>
        <v>240</v>
      </c>
    </row>
    <row r="39" spans="1:19" ht="12.75">
      <c r="A39" s="1" t="s">
        <v>40</v>
      </c>
      <c r="B39" s="7" t="s">
        <v>3</v>
      </c>
      <c r="C39" s="30">
        <v>57</v>
      </c>
      <c r="D39" s="30">
        <v>53</v>
      </c>
      <c r="E39" s="30">
        <v>52</v>
      </c>
      <c r="F39" s="31">
        <f t="shared" si="2"/>
        <v>162</v>
      </c>
      <c r="G39" s="32">
        <v>55</v>
      </c>
      <c r="H39" s="30">
        <v>53</v>
      </c>
      <c r="I39" s="30">
        <v>54</v>
      </c>
      <c r="J39" s="31">
        <f t="shared" si="3"/>
        <v>162</v>
      </c>
      <c r="K39" s="30">
        <v>56</v>
      </c>
      <c r="L39" s="30">
        <v>7</v>
      </c>
      <c r="M39" s="30">
        <v>14</v>
      </c>
      <c r="N39" s="31">
        <f t="shared" si="4"/>
        <v>77</v>
      </c>
      <c r="O39" s="32"/>
      <c r="P39" s="30"/>
      <c r="Q39" s="30"/>
      <c r="R39" s="31">
        <f t="shared" si="5"/>
        <v>0</v>
      </c>
      <c r="S39" s="31">
        <f t="shared" si="6"/>
        <v>401</v>
      </c>
    </row>
    <row r="40" spans="1:19" ht="12.75">
      <c r="A40" s="1" t="s">
        <v>258</v>
      </c>
      <c r="B40" s="7" t="s">
        <v>39</v>
      </c>
      <c r="C40" s="30"/>
      <c r="D40" s="30"/>
      <c r="E40" s="30"/>
      <c r="F40" s="31">
        <f t="shared" si="2"/>
        <v>0</v>
      </c>
      <c r="G40" s="32"/>
      <c r="H40" s="30"/>
      <c r="I40" s="30"/>
      <c r="J40" s="31">
        <f t="shared" si="3"/>
        <v>0</v>
      </c>
      <c r="K40" s="30"/>
      <c r="L40" s="30"/>
      <c r="M40" s="30"/>
      <c r="N40" s="31">
        <f t="shared" si="4"/>
        <v>0</v>
      </c>
      <c r="O40" s="32"/>
      <c r="P40" s="30"/>
      <c r="Q40" s="30"/>
      <c r="R40" s="31">
        <f t="shared" si="5"/>
        <v>0</v>
      </c>
      <c r="S40" s="31">
        <f t="shared" si="6"/>
        <v>0</v>
      </c>
    </row>
    <row r="41" spans="1:19" ht="12.75">
      <c r="A41" s="1" t="s">
        <v>259</v>
      </c>
      <c r="B41" s="7" t="s">
        <v>17</v>
      </c>
      <c r="C41" s="30"/>
      <c r="D41" s="30"/>
      <c r="E41" s="30"/>
      <c r="F41" s="31">
        <f t="shared" si="2"/>
        <v>0</v>
      </c>
      <c r="G41" s="32"/>
      <c r="H41" s="30"/>
      <c r="I41" s="30"/>
      <c r="J41" s="31">
        <f t="shared" si="3"/>
        <v>0</v>
      </c>
      <c r="K41" s="30"/>
      <c r="L41" s="30">
        <v>18</v>
      </c>
      <c r="M41" s="30">
        <v>30</v>
      </c>
      <c r="N41" s="31">
        <f t="shared" si="4"/>
        <v>48</v>
      </c>
      <c r="O41" s="32"/>
      <c r="P41" s="30"/>
      <c r="Q41" s="30"/>
      <c r="R41" s="31">
        <f t="shared" si="5"/>
        <v>0</v>
      </c>
      <c r="S41" s="31">
        <f t="shared" si="6"/>
        <v>48</v>
      </c>
    </row>
    <row r="42" spans="1:19" ht="12.75">
      <c r="A42" s="1" t="s">
        <v>260</v>
      </c>
      <c r="B42" s="7" t="s">
        <v>261</v>
      </c>
      <c r="C42" s="30"/>
      <c r="D42" s="30"/>
      <c r="E42" s="30"/>
      <c r="F42" s="31">
        <f t="shared" si="2"/>
        <v>0</v>
      </c>
      <c r="G42" s="32"/>
      <c r="H42" s="30"/>
      <c r="I42" s="30"/>
      <c r="J42" s="31">
        <f t="shared" si="3"/>
        <v>0</v>
      </c>
      <c r="K42" s="30"/>
      <c r="L42" s="30">
        <v>20</v>
      </c>
      <c r="M42" s="30">
        <v>32</v>
      </c>
      <c r="N42" s="31">
        <f t="shared" si="4"/>
        <v>52</v>
      </c>
      <c r="O42" s="32"/>
      <c r="P42" s="30"/>
      <c r="Q42" s="30"/>
      <c r="R42" s="31">
        <f t="shared" si="5"/>
        <v>0</v>
      </c>
      <c r="S42" s="31">
        <f t="shared" si="6"/>
        <v>52</v>
      </c>
    </row>
    <row r="43" spans="1:19" ht="12.75">
      <c r="A43" s="1"/>
      <c r="B43" s="8" t="s">
        <v>41</v>
      </c>
      <c r="C43" s="31">
        <f>SUM(C38:C42)</f>
        <v>85</v>
      </c>
      <c r="D43" s="31">
        <f aca="true" t="shared" si="11" ref="D43:S43">SUM(D38:D42)</f>
        <v>80</v>
      </c>
      <c r="E43" s="31">
        <f t="shared" si="11"/>
        <v>81</v>
      </c>
      <c r="F43" s="31">
        <f t="shared" si="11"/>
        <v>246</v>
      </c>
      <c r="G43" s="31">
        <f t="shared" si="11"/>
        <v>87</v>
      </c>
      <c r="H43" s="31">
        <f t="shared" si="11"/>
        <v>82</v>
      </c>
      <c r="I43" s="31">
        <f t="shared" si="11"/>
        <v>80</v>
      </c>
      <c r="J43" s="31">
        <f t="shared" si="11"/>
        <v>249</v>
      </c>
      <c r="K43" s="31">
        <f t="shared" si="11"/>
        <v>83</v>
      </c>
      <c r="L43" s="31">
        <f t="shared" si="11"/>
        <v>64</v>
      </c>
      <c r="M43" s="31">
        <f t="shared" si="11"/>
        <v>99</v>
      </c>
      <c r="N43" s="31">
        <f t="shared" si="11"/>
        <v>246</v>
      </c>
      <c r="O43" s="31">
        <f t="shared" si="11"/>
        <v>0</v>
      </c>
      <c r="P43" s="31">
        <f t="shared" si="11"/>
        <v>0</v>
      </c>
      <c r="Q43" s="31">
        <f t="shared" si="11"/>
        <v>0</v>
      </c>
      <c r="R43" s="31">
        <f t="shared" si="11"/>
        <v>0</v>
      </c>
      <c r="S43" s="31">
        <f t="shared" si="11"/>
        <v>741</v>
      </c>
    </row>
    <row r="44" spans="1:19" ht="12.75">
      <c r="A44" s="17" t="s">
        <v>59</v>
      </c>
      <c r="B44" s="9" t="s">
        <v>34</v>
      </c>
      <c r="C44" s="32">
        <v>15</v>
      </c>
      <c r="D44" s="32">
        <v>16</v>
      </c>
      <c r="E44" s="32">
        <v>12</v>
      </c>
      <c r="F44" s="31">
        <f t="shared" si="2"/>
        <v>43</v>
      </c>
      <c r="G44" s="32">
        <v>9</v>
      </c>
      <c r="H44" s="30">
        <v>17</v>
      </c>
      <c r="I44" s="30">
        <v>16</v>
      </c>
      <c r="J44" s="31">
        <f t="shared" si="3"/>
        <v>42</v>
      </c>
      <c r="K44" s="32">
        <v>7</v>
      </c>
      <c r="L44" s="32">
        <v>17</v>
      </c>
      <c r="M44" s="32">
        <v>11</v>
      </c>
      <c r="N44" s="31">
        <f t="shared" si="4"/>
        <v>35</v>
      </c>
      <c r="O44" s="32"/>
      <c r="P44" s="30"/>
      <c r="Q44" s="30"/>
      <c r="R44" s="31">
        <f t="shared" si="5"/>
        <v>0</v>
      </c>
      <c r="S44" s="31">
        <f t="shared" si="6"/>
        <v>120</v>
      </c>
    </row>
    <row r="45" spans="1:19" ht="12.75">
      <c r="A45" s="1"/>
      <c r="B45" s="8" t="s">
        <v>60</v>
      </c>
      <c r="C45" s="31">
        <f>C44</f>
        <v>15</v>
      </c>
      <c r="D45" s="31">
        <f aca="true" t="shared" si="12" ref="D45:S45">D44</f>
        <v>16</v>
      </c>
      <c r="E45" s="31">
        <f t="shared" si="12"/>
        <v>12</v>
      </c>
      <c r="F45" s="31">
        <f t="shared" si="12"/>
        <v>43</v>
      </c>
      <c r="G45" s="31">
        <f t="shared" si="12"/>
        <v>9</v>
      </c>
      <c r="H45" s="31">
        <f t="shared" si="12"/>
        <v>17</v>
      </c>
      <c r="I45" s="31">
        <f t="shared" si="12"/>
        <v>16</v>
      </c>
      <c r="J45" s="31">
        <f t="shared" si="12"/>
        <v>42</v>
      </c>
      <c r="K45" s="31">
        <f t="shared" si="12"/>
        <v>7</v>
      </c>
      <c r="L45" s="31">
        <f t="shared" si="12"/>
        <v>17</v>
      </c>
      <c r="M45" s="31">
        <f t="shared" si="12"/>
        <v>11</v>
      </c>
      <c r="N45" s="31">
        <f t="shared" si="12"/>
        <v>35</v>
      </c>
      <c r="O45" s="31">
        <f t="shared" si="12"/>
        <v>0</v>
      </c>
      <c r="P45" s="31">
        <f t="shared" si="12"/>
        <v>0</v>
      </c>
      <c r="Q45" s="31">
        <f t="shared" si="12"/>
        <v>0</v>
      </c>
      <c r="R45" s="31">
        <f t="shared" si="12"/>
        <v>0</v>
      </c>
      <c r="S45" s="31">
        <f t="shared" si="12"/>
        <v>120</v>
      </c>
    </row>
    <row r="46" spans="1:19" ht="12.75">
      <c r="A46" s="1" t="s">
        <v>42</v>
      </c>
      <c r="B46" s="9" t="s">
        <v>43</v>
      </c>
      <c r="C46" s="32">
        <v>3</v>
      </c>
      <c r="D46" s="30">
        <v>3</v>
      </c>
      <c r="E46" s="30">
        <v>3</v>
      </c>
      <c r="F46" s="31">
        <f t="shared" si="2"/>
        <v>9</v>
      </c>
      <c r="G46" s="32">
        <v>3</v>
      </c>
      <c r="H46" s="30">
        <v>3</v>
      </c>
      <c r="I46" s="30">
        <v>3</v>
      </c>
      <c r="J46" s="31">
        <f t="shared" si="3"/>
        <v>9</v>
      </c>
      <c r="K46" s="32">
        <v>1</v>
      </c>
      <c r="L46" s="30"/>
      <c r="M46" s="30"/>
      <c r="N46" s="31">
        <f t="shared" si="4"/>
        <v>1</v>
      </c>
      <c r="O46" s="32"/>
      <c r="P46" s="30"/>
      <c r="Q46" s="30"/>
      <c r="R46" s="31">
        <f t="shared" si="5"/>
        <v>0</v>
      </c>
      <c r="S46" s="31">
        <f t="shared" si="6"/>
        <v>19</v>
      </c>
    </row>
    <row r="47" spans="1:19" ht="12.75">
      <c r="A47" s="1"/>
      <c r="B47" s="8" t="s">
        <v>44</v>
      </c>
      <c r="C47" s="31">
        <f>C46</f>
        <v>3</v>
      </c>
      <c r="D47" s="31">
        <f aca="true" t="shared" si="13" ref="D47:S47">D46</f>
        <v>3</v>
      </c>
      <c r="E47" s="31">
        <f t="shared" si="13"/>
        <v>3</v>
      </c>
      <c r="F47" s="31">
        <f t="shared" si="13"/>
        <v>9</v>
      </c>
      <c r="G47" s="31">
        <f t="shared" si="13"/>
        <v>3</v>
      </c>
      <c r="H47" s="31">
        <f t="shared" si="13"/>
        <v>3</v>
      </c>
      <c r="I47" s="31">
        <f t="shared" si="13"/>
        <v>3</v>
      </c>
      <c r="J47" s="31">
        <f t="shared" si="13"/>
        <v>9</v>
      </c>
      <c r="K47" s="31">
        <f t="shared" si="13"/>
        <v>1</v>
      </c>
      <c r="L47" s="31">
        <f t="shared" si="13"/>
        <v>0</v>
      </c>
      <c r="M47" s="31">
        <f t="shared" si="13"/>
        <v>0</v>
      </c>
      <c r="N47" s="31">
        <f t="shared" si="13"/>
        <v>1</v>
      </c>
      <c r="O47" s="31">
        <f t="shared" si="13"/>
        <v>0</v>
      </c>
      <c r="P47" s="31">
        <f t="shared" si="13"/>
        <v>0</v>
      </c>
      <c r="Q47" s="31">
        <f t="shared" si="13"/>
        <v>0</v>
      </c>
      <c r="R47" s="31">
        <f t="shared" si="13"/>
        <v>0</v>
      </c>
      <c r="S47" s="31">
        <f t="shared" si="13"/>
        <v>19</v>
      </c>
    </row>
    <row r="48" spans="1:19" ht="12.75">
      <c r="A48" s="1"/>
      <c r="B48" s="10" t="s">
        <v>45</v>
      </c>
      <c r="C48" s="31">
        <f aca="true" t="shared" si="14" ref="C48:S48">C17+C25+C34+C37+C43+C45+C47</f>
        <v>5629</v>
      </c>
      <c r="D48" s="31">
        <f t="shared" si="14"/>
        <v>5716</v>
      </c>
      <c r="E48" s="31">
        <f t="shared" si="14"/>
        <v>5725</v>
      </c>
      <c r="F48" s="31">
        <f t="shared" si="14"/>
        <v>17070</v>
      </c>
      <c r="G48" s="31">
        <f t="shared" si="14"/>
        <v>5546</v>
      </c>
      <c r="H48" s="31">
        <f t="shared" si="14"/>
        <v>5794</v>
      </c>
      <c r="I48" s="31">
        <f t="shared" si="14"/>
        <v>5512</v>
      </c>
      <c r="J48" s="31">
        <f t="shared" si="14"/>
        <v>16852</v>
      </c>
      <c r="K48" s="31">
        <f t="shared" si="14"/>
        <v>5552</v>
      </c>
      <c r="L48" s="31">
        <f t="shared" si="14"/>
        <v>6061</v>
      </c>
      <c r="M48" s="31">
        <f t="shared" si="14"/>
        <v>6815</v>
      </c>
      <c r="N48" s="31">
        <f t="shared" si="14"/>
        <v>18428</v>
      </c>
      <c r="O48" s="31">
        <f t="shared" si="14"/>
        <v>0</v>
      </c>
      <c r="P48" s="31">
        <f t="shared" si="14"/>
        <v>0</v>
      </c>
      <c r="Q48" s="31">
        <f t="shared" si="14"/>
        <v>0</v>
      </c>
      <c r="R48" s="31">
        <f t="shared" si="14"/>
        <v>0</v>
      </c>
      <c r="S48" s="31">
        <f t="shared" si="14"/>
        <v>52350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26.421875" style="0" customWidth="1"/>
    <col min="3" max="3" width="15.00390625" style="0" customWidth="1"/>
    <col min="4" max="4" width="20.28125" style="0" customWidth="1"/>
    <col min="5" max="5" width="18.8515625" style="0" customWidth="1"/>
    <col min="6" max="6" width="17.57421875" style="0" customWidth="1"/>
    <col min="7" max="7" width="10.28125" style="0" customWidth="1"/>
    <col min="8" max="10" width="12.00390625" style="0" customWidth="1"/>
    <col min="11" max="12" width="10.28125" style="0" customWidth="1"/>
    <col min="13" max="13" width="13.57421875" style="0" customWidth="1"/>
    <col min="14" max="17" width="10.28125" style="0" customWidth="1"/>
    <col min="18" max="19" width="12.28125" style="0" customWidth="1"/>
    <col min="20" max="20" width="11.00390625" style="0" customWidth="1"/>
    <col min="21" max="21" width="10.28125" style="0" customWidth="1"/>
    <col min="22" max="22" width="12.7109375" style="0" customWidth="1"/>
    <col min="23" max="23" width="12.28125" style="0" customWidth="1"/>
    <col min="24" max="26" width="10.28125" style="0" customWidth="1"/>
    <col min="27" max="27" width="11.8515625" style="0" customWidth="1"/>
    <col min="28" max="28" width="9.28125" style="0" customWidth="1"/>
    <col min="29" max="32" width="11.8515625" style="0" customWidth="1"/>
    <col min="33" max="34" width="16.8515625" style="0" customWidth="1"/>
    <col min="35" max="38" width="12.57421875" style="0" customWidth="1"/>
    <col min="39" max="45" width="11.8515625" style="0" customWidth="1"/>
    <col min="46" max="46" width="13.421875" style="0" customWidth="1"/>
    <col min="47" max="48" width="11.8515625" style="0" customWidth="1"/>
    <col min="49" max="56" width="11.57421875" style="0" customWidth="1"/>
    <col min="57" max="57" width="31.28125" style="0" customWidth="1"/>
    <col min="58" max="58" width="12.7109375" style="0" customWidth="1"/>
    <col min="59" max="59" width="17.00390625" style="0" customWidth="1"/>
    <col min="60" max="60" width="15.421875" style="0" customWidth="1"/>
    <col min="61" max="61" width="12.421875" style="0" customWidth="1"/>
    <col min="62" max="62" width="13.421875" style="0" customWidth="1"/>
    <col min="63" max="63" width="14.00390625" style="0" customWidth="1"/>
    <col min="64" max="64" width="29.00390625" style="0" customWidth="1"/>
    <col min="65" max="65" width="10.140625" style="0" customWidth="1"/>
    <col min="66" max="66" width="13.00390625" style="0" customWidth="1"/>
    <col min="67" max="67" width="13.8515625" style="0" customWidth="1"/>
  </cols>
  <sheetData>
    <row r="1" spans="1:19" ht="12.75" customHeight="1">
      <c r="A1" s="33"/>
      <c r="B1" s="34" t="s">
        <v>357</v>
      </c>
      <c r="C1" s="35" t="s">
        <v>354</v>
      </c>
      <c r="D1" s="52" t="s">
        <v>354</v>
      </c>
      <c r="E1" s="53" t="s">
        <v>354</v>
      </c>
      <c r="F1" s="63" t="s">
        <v>354</v>
      </c>
      <c r="S1" s="51"/>
    </row>
    <row r="2" spans="1:19" ht="90.75" customHeight="1">
      <c r="A2" s="36"/>
      <c r="B2" s="37" t="s">
        <v>356</v>
      </c>
      <c r="C2" s="46" t="s">
        <v>355</v>
      </c>
      <c r="D2" s="45" t="s">
        <v>358</v>
      </c>
      <c r="E2" s="62" t="s">
        <v>359</v>
      </c>
      <c r="F2" s="47" t="s">
        <v>360</v>
      </c>
      <c r="S2" s="27"/>
    </row>
    <row r="3" spans="1:19" ht="14.25" customHeight="1">
      <c r="A3" s="38" t="s">
        <v>2</v>
      </c>
      <c r="B3" s="39" t="s">
        <v>3</v>
      </c>
      <c r="C3" s="45">
        <v>68192</v>
      </c>
      <c r="D3" s="45">
        <v>-3386</v>
      </c>
      <c r="E3" s="45">
        <v>146</v>
      </c>
      <c r="F3" s="64">
        <f>C3+D3+E3</f>
        <v>64952</v>
      </c>
      <c r="S3" s="48"/>
    </row>
    <row r="4" spans="1:19" ht="12" customHeight="1">
      <c r="A4" s="38" t="s">
        <v>6</v>
      </c>
      <c r="B4" s="39" t="s">
        <v>7</v>
      </c>
      <c r="C4" s="45">
        <v>32800</v>
      </c>
      <c r="D4" s="45">
        <v>288</v>
      </c>
      <c r="E4" s="45">
        <v>-895</v>
      </c>
      <c r="F4" s="45">
        <f aca="true" t="shared" si="0" ref="F4:F15">C4+D4+E4</f>
        <v>32193</v>
      </c>
      <c r="S4" s="48"/>
    </row>
    <row r="5" spans="1:19" ht="12.75" customHeight="1">
      <c r="A5" s="38" t="s">
        <v>8</v>
      </c>
      <c r="B5" s="39" t="s">
        <v>9</v>
      </c>
      <c r="C5" s="45">
        <v>28000</v>
      </c>
      <c r="D5" s="45">
        <v>232</v>
      </c>
      <c r="E5" s="45">
        <v>56</v>
      </c>
      <c r="F5" s="45">
        <f t="shared" si="0"/>
        <v>28288</v>
      </c>
      <c r="S5" s="48"/>
    </row>
    <row r="6" spans="1:19" ht="12" customHeight="1">
      <c r="A6" s="40" t="s">
        <v>10</v>
      </c>
      <c r="B6" s="41" t="s">
        <v>11</v>
      </c>
      <c r="C6" s="45">
        <v>27400</v>
      </c>
      <c r="D6" s="45">
        <v>163</v>
      </c>
      <c r="E6" s="45">
        <v>40</v>
      </c>
      <c r="F6" s="45">
        <f t="shared" si="0"/>
        <v>27603</v>
      </c>
      <c r="S6" s="48"/>
    </row>
    <row r="7" spans="1:19" ht="14.25" customHeight="1">
      <c r="A7" s="38" t="s">
        <v>12</v>
      </c>
      <c r="B7" s="39" t="s">
        <v>13</v>
      </c>
      <c r="C7" s="45">
        <v>49500</v>
      </c>
      <c r="D7" s="45">
        <v>356</v>
      </c>
      <c r="E7" s="45">
        <v>86</v>
      </c>
      <c r="F7" s="45">
        <f t="shared" si="0"/>
        <v>49942</v>
      </c>
      <c r="S7" s="48"/>
    </row>
    <row r="8" spans="1:19" ht="13.5" customHeight="1">
      <c r="A8" s="38" t="s">
        <v>14</v>
      </c>
      <c r="B8" s="39" t="s">
        <v>15</v>
      </c>
      <c r="C8" s="45">
        <v>33000</v>
      </c>
      <c r="D8" s="45">
        <v>216</v>
      </c>
      <c r="E8" s="45">
        <v>52</v>
      </c>
      <c r="F8" s="45">
        <f t="shared" si="0"/>
        <v>33268</v>
      </c>
      <c r="S8" s="48"/>
    </row>
    <row r="9" spans="1:19" ht="14.25" customHeight="1">
      <c r="A9" s="40" t="s">
        <v>16</v>
      </c>
      <c r="B9" s="42" t="s">
        <v>17</v>
      </c>
      <c r="C9" s="45">
        <v>47500</v>
      </c>
      <c r="D9" s="45">
        <v>512</v>
      </c>
      <c r="E9" s="45">
        <v>124</v>
      </c>
      <c r="F9" s="45">
        <f t="shared" si="0"/>
        <v>48136</v>
      </c>
      <c r="S9" s="48"/>
    </row>
    <row r="10" spans="1:19" ht="14.25" customHeight="1">
      <c r="A10" s="40" t="s">
        <v>18</v>
      </c>
      <c r="B10" s="41" t="s">
        <v>19</v>
      </c>
      <c r="C10" s="45">
        <v>44000</v>
      </c>
      <c r="D10" s="45">
        <v>373</v>
      </c>
      <c r="E10" s="45">
        <v>90</v>
      </c>
      <c r="F10" s="45">
        <f t="shared" si="0"/>
        <v>44463</v>
      </c>
      <c r="S10" s="48"/>
    </row>
    <row r="11" spans="1:19" ht="12.75" customHeight="1">
      <c r="A11" s="38" t="s">
        <v>20</v>
      </c>
      <c r="B11" s="39" t="s">
        <v>21</v>
      </c>
      <c r="C11" s="45">
        <v>27000</v>
      </c>
      <c r="D11" s="45">
        <v>198</v>
      </c>
      <c r="E11" s="45">
        <v>48</v>
      </c>
      <c r="F11" s="45">
        <f t="shared" si="0"/>
        <v>27246</v>
      </c>
      <c r="S11" s="48"/>
    </row>
    <row r="12" spans="1:19" ht="13.5" customHeight="1">
      <c r="A12" s="38" t="s">
        <v>26</v>
      </c>
      <c r="B12" s="39" t="s">
        <v>27</v>
      </c>
      <c r="C12" s="45">
        <v>28000</v>
      </c>
      <c r="D12" s="45">
        <v>117</v>
      </c>
      <c r="E12" s="45">
        <v>28</v>
      </c>
      <c r="F12" s="45">
        <f t="shared" si="0"/>
        <v>28145</v>
      </c>
      <c r="S12" s="48"/>
    </row>
    <row r="13" spans="1:19" ht="13.5" customHeight="1">
      <c r="A13" s="40" t="s">
        <v>53</v>
      </c>
      <c r="B13" s="41" t="s">
        <v>49</v>
      </c>
      <c r="C13" s="45">
        <v>63000</v>
      </c>
      <c r="D13" s="45">
        <v>762</v>
      </c>
      <c r="E13" s="45">
        <v>184</v>
      </c>
      <c r="F13" s="45">
        <f t="shared" si="0"/>
        <v>63946</v>
      </c>
      <c r="S13" s="48"/>
    </row>
    <row r="14" spans="1:19" ht="13.5" customHeight="1">
      <c r="A14" s="40" t="s">
        <v>352</v>
      </c>
      <c r="B14" s="41" t="s">
        <v>353</v>
      </c>
      <c r="C14" s="45">
        <v>25000</v>
      </c>
      <c r="D14" s="45">
        <v>169</v>
      </c>
      <c r="E14" s="45">
        <v>41</v>
      </c>
      <c r="F14" s="45">
        <f t="shared" si="0"/>
        <v>25210</v>
      </c>
      <c r="S14" s="48"/>
    </row>
    <row r="15" spans="1:19" ht="15" customHeight="1">
      <c r="A15" s="40"/>
      <c r="B15" s="43" t="s">
        <v>32</v>
      </c>
      <c r="C15" s="44">
        <f>SUM(C3:C14)</f>
        <v>473392</v>
      </c>
      <c r="D15" s="44">
        <f>SUM(D3:D14)</f>
        <v>0</v>
      </c>
      <c r="E15" s="44">
        <f>SUM(E3:E14)</f>
        <v>0</v>
      </c>
      <c r="F15" s="44">
        <f t="shared" si="0"/>
        <v>473392</v>
      </c>
      <c r="S15" s="48"/>
    </row>
    <row r="16" spans="1:2" ht="12.75" customHeight="1">
      <c r="A16" s="49"/>
      <c r="B16" s="48"/>
    </row>
    <row r="17" spans="1:2" ht="12.75" customHeight="1">
      <c r="A17" s="49"/>
      <c r="B17" s="48"/>
    </row>
    <row r="18" spans="1:2" ht="13.5" customHeight="1">
      <c r="A18" s="49"/>
      <c r="B18" s="48"/>
    </row>
    <row r="19" spans="1:2" ht="13.5" customHeight="1">
      <c r="A19" s="49"/>
      <c r="B19" s="48"/>
    </row>
    <row r="20" spans="1:2" ht="12.75" customHeight="1">
      <c r="A20" s="49"/>
      <c r="B20" s="48"/>
    </row>
    <row r="21" spans="1:2" ht="14.25" customHeight="1">
      <c r="A21" s="50"/>
      <c r="B21" s="48"/>
    </row>
    <row r="22" spans="1:2" ht="14.25" customHeight="1">
      <c r="A22" s="49"/>
      <c r="B22" s="48"/>
    </row>
    <row r="23" spans="1:2" ht="14.25" customHeight="1">
      <c r="A23" s="49"/>
      <c r="B23" s="48"/>
    </row>
    <row r="24" spans="1:2" ht="15" customHeight="1">
      <c r="A24" s="49"/>
      <c r="B24" s="48"/>
    </row>
    <row r="25" spans="1:2" ht="15" customHeight="1">
      <c r="A25" s="49"/>
      <c r="B25" s="48"/>
    </row>
    <row r="26" spans="1:2" ht="15.75" customHeight="1">
      <c r="A26" s="49"/>
      <c r="B26" s="48"/>
    </row>
    <row r="27" spans="1:2" ht="14.25" customHeight="1">
      <c r="A27" s="49"/>
      <c r="B27" s="48"/>
    </row>
    <row r="28" spans="1:2" ht="15" customHeight="1">
      <c r="A28" s="49"/>
      <c r="B28" s="48"/>
    </row>
    <row r="29" spans="1:2" ht="12.75" customHeight="1">
      <c r="A29" s="50"/>
      <c r="B29" s="48"/>
    </row>
    <row r="30" spans="1:2" ht="14.25" customHeight="1">
      <c r="A30" s="49"/>
      <c r="B30" s="48"/>
    </row>
    <row r="31" spans="1:2" ht="14.25" customHeight="1">
      <c r="A31" s="49"/>
      <c r="B31" s="49"/>
    </row>
    <row r="32" spans="1:2" ht="14.25" customHeight="1">
      <c r="A32" s="49"/>
      <c r="B32" s="48"/>
    </row>
    <row r="33" spans="1:2" ht="13.5" customHeight="1">
      <c r="A33" s="49"/>
      <c r="B33" s="48"/>
    </row>
    <row r="34" spans="1:2" ht="14.25" customHeight="1">
      <c r="A34" s="50"/>
      <c r="B34" s="48"/>
    </row>
    <row r="35" spans="1:2" ht="14.25" customHeight="1">
      <c r="A35" s="49"/>
      <c r="B35" s="48"/>
    </row>
    <row r="36" spans="1:2" ht="15" customHeight="1">
      <c r="A36" s="50"/>
      <c r="B36" s="48"/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3" sqref="C33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91</v>
      </c>
      <c r="D3" s="59"/>
      <c r="E3" s="59" t="s">
        <v>92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12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42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28</v>
      </c>
      <c r="B17" s="2" t="s">
        <v>29</v>
      </c>
      <c r="C17" s="12"/>
      <c r="D17" s="1"/>
      <c r="E17" s="12"/>
      <c r="F17" s="1"/>
      <c r="G17" s="12">
        <f t="shared" si="0"/>
        <v>0</v>
      </c>
    </row>
    <row r="18" spans="1:7" ht="12.75">
      <c r="A18" s="1" t="s">
        <v>53</v>
      </c>
      <c r="B18" s="2" t="s">
        <v>49</v>
      </c>
      <c r="C18" s="12">
        <v>57315</v>
      </c>
      <c r="D18" s="17" t="s">
        <v>116</v>
      </c>
      <c r="E18" s="12"/>
      <c r="F18" s="1"/>
      <c r="G18" s="12">
        <f t="shared" si="0"/>
        <v>57315</v>
      </c>
    </row>
    <row r="19" spans="1:7" ht="12.75">
      <c r="A19" s="4"/>
      <c r="B19" s="5" t="s">
        <v>32</v>
      </c>
      <c r="C19" s="13">
        <f>SUM(C5:C18)</f>
        <v>57315</v>
      </c>
      <c r="D19" s="13"/>
      <c r="E19" s="13">
        <f>SUM(E5:E17)</f>
        <v>0</v>
      </c>
      <c r="F19" s="13"/>
      <c r="G19" s="13">
        <f>SUM(G5:G18)</f>
        <v>57315</v>
      </c>
    </row>
    <row r="20" spans="1:7" ht="12.75">
      <c r="A20" s="17" t="s">
        <v>22</v>
      </c>
      <c r="B20" s="18" t="s">
        <v>67</v>
      </c>
      <c r="C20" s="14"/>
      <c r="D20" s="14"/>
      <c r="E20" s="14"/>
      <c r="F20" s="14"/>
      <c r="G20" s="14">
        <f>C20-E20</f>
        <v>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>
        <v>1440</v>
      </c>
      <c r="D22" s="14" t="s">
        <v>116</v>
      </c>
      <c r="E22" s="14"/>
      <c r="F22" s="14"/>
      <c r="G22" s="14">
        <f>C22-E22</f>
        <v>1440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1440</v>
      </c>
      <c r="D24" s="13"/>
      <c r="E24" s="13">
        <f>SUM(E20:E23)</f>
        <v>0</v>
      </c>
      <c r="F24" s="13"/>
      <c r="G24" s="13">
        <f>SUM(G20:G23)</f>
        <v>1440</v>
      </c>
    </row>
    <row r="25" spans="1:7" ht="12.75">
      <c r="A25" s="1" t="s">
        <v>16</v>
      </c>
      <c r="B25" s="6" t="s">
        <v>17</v>
      </c>
      <c r="C25" s="12"/>
      <c r="D25" s="17"/>
      <c r="E25" s="12"/>
      <c r="F25" s="1"/>
      <c r="G25" s="12">
        <f t="shared" si="0"/>
        <v>0</v>
      </c>
    </row>
    <row r="26" spans="1:7" ht="12.75">
      <c r="A26" s="1" t="s">
        <v>33</v>
      </c>
      <c r="B26" s="2" t="s">
        <v>34</v>
      </c>
      <c r="C26" s="12"/>
      <c r="D26" s="17"/>
      <c r="E26" s="12"/>
      <c r="F26" s="1"/>
      <c r="G26" s="12">
        <f t="shared" si="0"/>
        <v>0</v>
      </c>
    </row>
    <row r="27" spans="1:7" ht="12.75">
      <c r="A27" s="1" t="s">
        <v>6</v>
      </c>
      <c r="B27" s="2" t="s">
        <v>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102264</v>
      </c>
      <c r="D29" s="17" t="s">
        <v>116</v>
      </c>
      <c r="E29" s="12"/>
      <c r="F29" s="1"/>
      <c r="G29" s="12">
        <f t="shared" si="0"/>
        <v>102264</v>
      </c>
    </row>
    <row r="30" spans="1:7" ht="12.75">
      <c r="A30" s="17" t="s">
        <v>56</v>
      </c>
      <c r="B30" s="18" t="s">
        <v>39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57</v>
      </c>
      <c r="B31" s="18" t="s">
        <v>69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58</v>
      </c>
      <c r="B32" s="18" t="s">
        <v>51</v>
      </c>
      <c r="C32" s="12"/>
      <c r="D32" s="17"/>
      <c r="E32" s="12"/>
      <c r="F32" s="1"/>
      <c r="G32" s="12">
        <f t="shared" si="0"/>
        <v>0</v>
      </c>
    </row>
    <row r="33" spans="1:7" ht="12.75">
      <c r="A33" s="1"/>
      <c r="B33" s="5" t="s">
        <v>70</v>
      </c>
      <c r="C33" s="13">
        <f>SUM(C25:C32)</f>
        <v>102264</v>
      </c>
      <c r="D33" s="13"/>
      <c r="E33" s="13">
        <f>SUM(E25:E32)</f>
        <v>0</v>
      </c>
      <c r="F33" s="13"/>
      <c r="G33" s="13">
        <f>SUM(G25:G32)</f>
        <v>102264</v>
      </c>
    </row>
    <row r="34" spans="1:7" ht="12.75">
      <c r="A34" s="17" t="s">
        <v>53</v>
      </c>
      <c r="B34" s="18" t="s">
        <v>49</v>
      </c>
      <c r="C34" s="14">
        <v>2800</v>
      </c>
      <c r="D34" s="14" t="s">
        <v>116</v>
      </c>
      <c r="E34" s="14"/>
      <c r="F34" s="14"/>
      <c r="G34" s="14">
        <f>C34-E34</f>
        <v>2800</v>
      </c>
    </row>
    <row r="35" spans="1:7" ht="12.75">
      <c r="A35" s="1" t="s">
        <v>42</v>
      </c>
      <c r="B35" s="9" t="s">
        <v>43</v>
      </c>
      <c r="C35" s="14"/>
      <c r="D35" s="14"/>
      <c r="E35" s="14"/>
      <c r="F35" s="14"/>
      <c r="G35" s="14">
        <f>C35-E35</f>
        <v>0</v>
      </c>
    </row>
    <row r="36" spans="1:7" ht="12.75">
      <c r="A36" s="1"/>
      <c r="B36" s="5" t="s">
        <v>71</v>
      </c>
      <c r="C36" s="13">
        <f>SUM(C34:C35)</f>
        <v>2800</v>
      </c>
      <c r="D36" s="13"/>
      <c r="E36" s="13">
        <f>SUM(E34:E35)</f>
        <v>0</v>
      </c>
      <c r="F36" s="13"/>
      <c r="G36" s="13">
        <f>SUM(G34:G35)</f>
        <v>2800</v>
      </c>
    </row>
    <row r="37" spans="1:7" ht="12.75">
      <c r="A37" s="1" t="s">
        <v>38</v>
      </c>
      <c r="B37" s="7" t="s">
        <v>72</v>
      </c>
      <c r="C37" s="12">
        <v>1680</v>
      </c>
      <c r="D37" s="17" t="s">
        <v>117</v>
      </c>
      <c r="E37" s="12"/>
      <c r="F37" s="1"/>
      <c r="G37" s="12">
        <f t="shared" si="0"/>
        <v>1680</v>
      </c>
    </row>
    <row r="38" spans="1:7" ht="12.75">
      <c r="A38" s="1" t="s">
        <v>40</v>
      </c>
      <c r="B38" s="7" t="s">
        <v>3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SUM(C37:C38)</f>
        <v>1680</v>
      </c>
      <c r="D39" s="13"/>
      <c r="E39" s="13">
        <f>SUM(E37:E38)</f>
        <v>0</v>
      </c>
      <c r="F39" s="13"/>
      <c r="G39" s="13">
        <f>SUM(G37:G38)</f>
        <v>1680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 t="s">
        <v>42</v>
      </c>
      <c r="B42" s="9" t="s">
        <v>43</v>
      </c>
      <c r="C42" s="12"/>
      <c r="D42" s="17"/>
      <c r="E42" s="12"/>
      <c r="F42" s="1"/>
      <c r="G42" s="12">
        <f t="shared" si="0"/>
        <v>0</v>
      </c>
    </row>
    <row r="43" spans="1:7" ht="12.75">
      <c r="A43" s="1"/>
      <c r="B43" s="8" t="s">
        <v>44</v>
      </c>
      <c r="C43" s="13">
        <f>SUM(C42)</f>
        <v>0</v>
      </c>
      <c r="D43" s="13"/>
      <c r="E43" s="13">
        <f>SUM(E42)</f>
        <v>0</v>
      </c>
      <c r="F43" s="13"/>
      <c r="G43" s="13">
        <f>SUM(G42)</f>
        <v>0</v>
      </c>
    </row>
    <row r="44" spans="1:7" ht="12.75">
      <c r="A44" s="1"/>
      <c r="B44" s="10" t="s">
        <v>45</v>
      </c>
      <c r="C44" s="13">
        <f>C19+C24+C33+C36+C39+C41+C43</f>
        <v>165499</v>
      </c>
      <c r="D44" s="13"/>
      <c r="E44" s="13">
        <f>E19+E24+E33+E36+E39+E41+E43</f>
        <v>0</v>
      </c>
      <c r="F44" s="13"/>
      <c r="G44" s="13">
        <f>G19+G24+G33+G36+G39+G41+G43</f>
        <v>165499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E47" t="s">
        <v>77</v>
      </c>
    </row>
    <row r="48" spans="3:5" ht="12.75">
      <c r="C48" s="20"/>
      <c r="E48" s="20"/>
    </row>
    <row r="49" ht="12.75">
      <c r="C49" t="s">
        <v>115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7" sqref="L37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118</v>
      </c>
      <c r="D3" s="59"/>
      <c r="E3" s="59" t="s">
        <v>119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42767.76</v>
      </c>
      <c r="D5" s="17" t="s">
        <v>120</v>
      </c>
      <c r="E5" s="12"/>
      <c r="F5" s="1"/>
      <c r="G5" s="12">
        <f>C5-E5</f>
        <v>42767.76</v>
      </c>
    </row>
    <row r="6" spans="1:7" ht="12.75">
      <c r="A6" s="1" t="s">
        <v>4</v>
      </c>
      <c r="B6" s="2" t="s">
        <v>5</v>
      </c>
      <c r="C6" s="12">
        <v>10272.21</v>
      </c>
      <c r="D6" s="17" t="s">
        <v>121</v>
      </c>
      <c r="E6" s="12"/>
      <c r="F6" s="1"/>
      <c r="G6" s="12">
        <f aca="true" t="shared" si="0" ref="G6:G42">C6-E6</f>
        <v>10272.21</v>
      </c>
    </row>
    <row r="7" spans="1:7" ht="12.75">
      <c r="A7" s="1" t="s">
        <v>6</v>
      </c>
      <c r="B7" s="2" t="s">
        <v>7</v>
      </c>
      <c r="C7" s="12">
        <v>22007.79</v>
      </c>
      <c r="D7" s="17" t="s">
        <v>122</v>
      </c>
      <c r="E7" s="12"/>
      <c r="F7" s="1"/>
      <c r="G7" s="12">
        <f t="shared" si="0"/>
        <v>22007.79</v>
      </c>
    </row>
    <row r="8" spans="1:7" ht="12.75">
      <c r="A8" s="1" t="s">
        <v>8</v>
      </c>
      <c r="B8" s="2" t="s">
        <v>9</v>
      </c>
      <c r="C8" s="12">
        <v>20860.86</v>
      </c>
      <c r="D8" s="1" t="s">
        <v>131</v>
      </c>
      <c r="E8" s="12"/>
      <c r="F8" s="1"/>
      <c r="G8" s="12">
        <f t="shared" si="0"/>
        <v>20860.86</v>
      </c>
    </row>
    <row r="9" spans="1:7" ht="12.75">
      <c r="A9" s="1" t="s">
        <v>10</v>
      </c>
      <c r="B9" s="2" t="s">
        <v>11</v>
      </c>
      <c r="C9" s="12">
        <v>24026.68</v>
      </c>
      <c r="D9" s="17" t="s">
        <v>123</v>
      </c>
      <c r="E9" s="12"/>
      <c r="F9" s="1"/>
      <c r="G9" s="12">
        <f t="shared" si="0"/>
        <v>24026.68</v>
      </c>
    </row>
    <row r="10" spans="1:7" ht="12.75">
      <c r="A10" s="1" t="s">
        <v>12</v>
      </c>
      <c r="B10" s="2" t="s">
        <v>13</v>
      </c>
      <c r="C10" s="12">
        <v>30324.17</v>
      </c>
      <c r="D10" s="17" t="s">
        <v>124</v>
      </c>
      <c r="E10" s="12"/>
      <c r="F10" s="1"/>
      <c r="G10" s="12">
        <f t="shared" si="0"/>
        <v>30324.17</v>
      </c>
    </row>
    <row r="11" spans="1:7" ht="12.75">
      <c r="A11" s="1" t="s">
        <v>14</v>
      </c>
      <c r="B11" s="2" t="s">
        <v>15</v>
      </c>
      <c r="C11" s="12">
        <v>18587.36</v>
      </c>
      <c r="D11" s="1" t="s">
        <v>132</v>
      </c>
      <c r="E11" s="12"/>
      <c r="F11" s="1"/>
      <c r="G11" s="12">
        <f t="shared" si="0"/>
        <v>18587.36</v>
      </c>
    </row>
    <row r="12" spans="1:7" ht="12.75">
      <c r="A12" s="1" t="s">
        <v>16</v>
      </c>
      <c r="B12" s="3" t="s">
        <v>17</v>
      </c>
      <c r="C12" s="12">
        <v>27137.11</v>
      </c>
      <c r="D12" s="1" t="s">
        <v>136</v>
      </c>
      <c r="E12" s="12"/>
      <c r="F12" s="1"/>
      <c r="G12" s="12">
        <f t="shared" si="0"/>
        <v>27137.11</v>
      </c>
    </row>
    <row r="13" spans="1:7" ht="12.75">
      <c r="A13" s="1" t="s">
        <v>18</v>
      </c>
      <c r="B13" s="2" t="s">
        <v>19</v>
      </c>
      <c r="C13" s="12">
        <v>31505.31</v>
      </c>
      <c r="D13" s="1" t="s">
        <v>125</v>
      </c>
      <c r="E13" s="12"/>
      <c r="F13" s="1"/>
      <c r="G13" s="12">
        <f t="shared" si="0"/>
        <v>31505.31</v>
      </c>
    </row>
    <row r="14" spans="1:7" ht="12.75">
      <c r="A14" s="1" t="s">
        <v>20</v>
      </c>
      <c r="B14" s="2" t="s">
        <v>21</v>
      </c>
      <c r="C14" s="12">
        <v>18457.79</v>
      </c>
      <c r="D14" s="1" t="s">
        <v>137</v>
      </c>
      <c r="E14" s="12"/>
      <c r="F14" s="1"/>
      <c r="G14" s="12">
        <f t="shared" si="0"/>
        <v>18457.79</v>
      </c>
    </row>
    <row r="15" spans="1:7" ht="12.75">
      <c r="A15" s="1" t="s">
        <v>24</v>
      </c>
      <c r="B15" s="2" t="s">
        <v>25</v>
      </c>
      <c r="C15" s="12">
        <v>16718.78</v>
      </c>
      <c r="D15" s="1" t="s">
        <v>122</v>
      </c>
      <c r="E15" s="12"/>
      <c r="F15" s="1"/>
      <c r="G15" s="12">
        <f t="shared" si="0"/>
        <v>16718.78</v>
      </c>
    </row>
    <row r="16" spans="1:7" ht="12.75">
      <c r="A16" s="1" t="s">
        <v>26</v>
      </c>
      <c r="B16" s="2" t="s">
        <v>27</v>
      </c>
      <c r="C16" s="12">
        <v>18294.54</v>
      </c>
      <c r="D16" s="17" t="s">
        <v>138</v>
      </c>
      <c r="E16" s="12"/>
      <c r="F16" s="1"/>
      <c r="G16" s="12">
        <f t="shared" si="0"/>
        <v>18294.54</v>
      </c>
    </row>
    <row r="17" spans="1:7" ht="12.75">
      <c r="A17" s="1" t="s">
        <v>28</v>
      </c>
      <c r="B17" s="2" t="s">
        <v>29</v>
      </c>
      <c r="C17" s="12">
        <v>19578.22</v>
      </c>
      <c r="D17" s="1" t="s">
        <v>126</v>
      </c>
      <c r="E17" s="12"/>
      <c r="F17" s="1"/>
      <c r="G17" s="12">
        <f t="shared" si="0"/>
        <v>19578.22</v>
      </c>
    </row>
    <row r="18" spans="1:7" ht="12.75">
      <c r="A18" s="1" t="s">
        <v>53</v>
      </c>
      <c r="B18" s="2" t="s">
        <v>49</v>
      </c>
      <c r="C18" s="12">
        <v>57524.35</v>
      </c>
      <c r="D18" s="17" t="s">
        <v>139</v>
      </c>
      <c r="E18" s="12"/>
      <c r="F18" s="1"/>
      <c r="G18" s="12">
        <f t="shared" si="0"/>
        <v>57524.35</v>
      </c>
    </row>
    <row r="19" spans="1:7" ht="12.75">
      <c r="A19" s="4"/>
      <c r="B19" s="5" t="s">
        <v>32</v>
      </c>
      <c r="C19" s="13">
        <f>SUM(C5:C18)</f>
        <v>358062.92999999993</v>
      </c>
      <c r="D19" s="13"/>
      <c r="E19" s="13">
        <f>SUM(E5:E17)</f>
        <v>0</v>
      </c>
      <c r="F19" s="13"/>
      <c r="G19" s="13">
        <f>SUM(G5:G18)</f>
        <v>358062.92999999993</v>
      </c>
    </row>
    <row r="20" spans="1:7" ht="12.75">
      <c r="A20" s="17" t="s">
        <v>22</v>
      </c>
      <c r="B20" s="18" t="s">
        <v>67</v>
      </c>
      <c r="C20" s="14">
        <v>5200</v>
      </c>
      <c r="D20" s="14" t="s">
        <v>133</v>
      </c>
      <c r="E20" s="14"/>
      <c r="F20" s="14"/>
      <c r="G20" s="14">
        <f>C20-E20</f>
        <v>5200</v>
      </c>
    </row>
    <row r="21" spans="1:7" ht="12.75">
      <c r="A21" s="17" t="s">
        <v>30</v>
      </c>
      <c r="B21" s="18" t="s">
        <v>31</v>
      </c>
      <c r="C21" s="14">
        <v>400</v>
      </c>
      <c r="D21" s="14" t="s">
        <v>140</v>
      </c>
      <c r="E21" s="14"/>
      <c r="F21" s="14"/>
      <c r="G21" s="14">
        <f>C21-E21</f>
        <v>400</v>
      </c>
    </row>
    <row r="22" spans="1:7" ht="12.75">
      <c r="A22" s="17" t="s">
        <v>53</v>
      </c>
      <c r="B22" s="18" t="s">
        <v>49</v>
      </c>
      <c r="C22" s="14">
        <v>1640</v>
      </c>
      <c r="D22" s="14" t="s">
        <v>139</v>
      </c>
      <c r="E22" s="14"/>
      <c r="F22" s="14"/>
      <c r="G22" s="14">
        <f>C22-E22</f>
        <v>1640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7240</v>
      </c>
      <c r="D24" s="13"/>
      <c r="E24" s="13">
        <f>SUM(E20:E23)</f>
        <v>0</v>
      </c>
      <c r="F24" s="13"/>
      <c r="G24" s="13">
        <f>SUM(G20:G23)</f>
        <v>7240</v>
      </c>
    </row>
    <row r="25" spans="1:7" ht="12.75">
      <c r="A25" s="1" t="s">
        <v>16</v>
      </c>
      <c r="B25" s="6" t="s">
        <v>17</v>
      </c>
      <c r="C25" s="12">
        <v>41469</v>
      </c>
      <c r="D25" s="17" t="s">
        <v>136</v>
      </c>
      <c r="E25" s="12"/>
      <c r="F25" s="1"/>
      <c r="G25" s="12">
        <f t="shared" si="0"/>
        <v>41469</v>
      </c>
    </row>
    <row r="26" spans="1:7" ht="12.75">
      <c r="A26" s="1" t="s">
        <v>33</v>
      </c>
      <c r="B26" s="2" t="s">
        <v>34</v>
      </c>
      <c r="C26" s="12">
        <v>40535</v>
      </c>
      <c r="D26" s="17" t="s">
        <v>127</v>
      </c>
      <c r="E26" s="12"/>
      <c r="F26" s="1"/>
      <c r="G26" s="12">
        <f t="shared" si="0"/>
        <v>40535</v>
      </c>
    </row>
    <row r="27" spans="1:7" ht="12.75">
      <c r="A27" s="1" t="s">
        <v>6</v>
      </c>
      <c r="B27" s="2" t="s">
        <v>7</v>
      </c>
      <c r="C27" s="12">
        <v>79335</v>
      </c>
      <c r="D27" s="17" t="s">
        <v>122</v>
      </c>
      <c r="E27" s="12"/>
      <c r="F27" s="1"/>
      <c r="G27" s="12">
        <f t="shared" si="0"/>
        <v>79335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103642</v>
      </c>
      <c r="D29" s="17" t="s">
        <v>139</v>
      </c>
      <c r="E29" s="12"/>
      <c r="F29" s="1"/>
      <c r="G29" s="12">
        <f t="shared" si="0"/>
        <v>103642</v>
      </c>
    </row>
    <row r="30" spans="1:7" ht="12.75">
      <c r="A30" s="17" t="s">
        <v>56</v>
      </c>
      <c r="B30" s="18" t="s">
        <v>39</v>
      </c>
      <c r="C30" s="12">
        <v>3264</v>
      </c>
      <c r="D30" s="17" t="s">
        <v>141</v>
      </c>
      <c r="E30" s="12"/>
      <c r="F30" s="1"/>
      <c r="G30" s="12">
        <f t="shared" si="0"/>
        <v>3264</v>
      </c>
    </row>
    <row r="31" spans="1:7" ht="12.75">
      <c r="A31" s="17" t="s">
        <v>57</v>
      </c>
      <c r="B31" s="18" t="s">
        <v>69</v>
      </c>
      <c r="C31" s="12">
        <v>6379</v>
      </c>
      <c r="D31" s="17" t="s">
        <v>134</v>
      </c>
      <c r="E31" s="12"/>
      <c r="F31" s="1"/>
      <c r="G31" s="12">
        <f t="shared" si="0"/>
        <v>6379</v>
      </c>
    </row>
    <row r="32" spans="1:7" ht="12.75">
      <c r="A32" s="17" t="s">
        <v>58</v>
      </c>
      <c r="B32" s="18" t="s">
        <v>51</v>
      </c>
      <c r="C32" s="12">
        <v>9777</v>
      </c>
      <c r="D32" s="17" t="s">
        <v>128</v>
      </c>
      <c r="E32" s="12"/>
      <c r="F32" s="1"/>
      <c r="G32" s="12">
        <f t="shared" si="0"/>
        <v>9777</v>
      </c>
    </row>
    <row r="33" spans="1:7" ht="12.75">
      <c r="A33" s="1"/>
      <c r="B33" s="5" t="s">
        <v>70</v>
      </c>
      <c r="C33" s="13">
        <f>SUM(C25:C32)</f>
        <v>284401</v>
      </c>
      <c r="D33" s="13"/>
      <c r="E33" s="13">
        <f>SUM(E25:E32)</f>
        <v>0</v>
      </c>
      <c r="F33" s="13"/>
      <c r="G33" s="13">
        <f>SUM(G25:G32)</f>
        <v>284401</v>
      </c>
    </row>
    <row r="34" spans="1:7" ht="12.75">
      <c r="A34" s="17" t="s">
        <v>53</v>
      </c>
      <c r="B34" s="18" t="s">
        <v>49</v>
      </c>
      <c r="C34" s="14">
        <v>1530</v>
      </c>
      <c r="D34" s="14" t="s">
        <v>139</v>
      </c>
      <c r="E34" s="14"/>
      <c r="F34" s="14"/>
      <c r="G34" s="14">
        <f>C34-E34</f>
        <v>1530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129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1560</v>
      </c>
      <c r="D36" s="13"/>
      <c r="E36" s="13">
        <f>SUM(E34:E35)</f>
        <v>0</v>
      </c>
      <c r="F36" s="13"/>
      <c r="G36" s="13">
        <f>SUM(G34:G35)</f>
        <v>1560</v>
      </c>
    </row>
    <row r="37" spans="1:7" ht="12.75">
      <c r="A37" s="1" t="s">
        <v>38</v>
      </c>
      <c r="B37" s="7" t="s">
        <v>72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40</v>
      </c>
      <c r="B38" s="7" t="s">
        <v>3</v>
      </c>
      <c r="C38" s="12">
        <v>3180</v>
      </c>
      <c r="D38" s="17" t="s">
        <v>135</v>
      </c>
      <c r="E38" s="12"/>
      <c r="F38" s="1"/>
      <c r="G38" s="12">
        <f t="shared" si="0"/>
        <v>3180</v>
      </c>
    </row>
    <row r="39" spans="1:7" ht="12.75">
      <c r="A39" s="1"/>
      <c r="B39" s="8" t="s">
        <v>41</v>
      </c>
      <c r="C39" s="13">
        <f>SUM(C37:C38)</f>
        <v>3180</v>
      </c>
      <c r="D39" s="13"/>
      <c r="E39" s="13">
        <f>SUM(E37:E38)</f>
        <v>0</v>
      </c>
      <c r="F39" s="13"/>
      <c r="G39" s="13">
        <f>SUM(G37:G38)</f>
        <v>3180</v>
      </c>
    </row>
    <row r="40" spans="1:7" ht="12.75">
      <c r="A40" s="17" t="s">
        <v>59</v>
      </c>
      <c r="B40" s="9" t="s">
        <v>34</v>
      </c>
      <c r="C40" s="14">
        <v>465</v>
      </c>
      <c r="D40" s="14" t="s">
        <v>130</v>
      </c>
      <c r="E40" s="14"/>
      <c r="F40" s="14"/>
      <c r="G40" s="14">
        <f>C40-E40</f>
        <v>465</v>
      </c>
    </row>
    <row r="41" spans="1:7" ht="12.75">
      <c r="A41" s="1"/>
      <c r="B41" s="25" t="s">
        <v>73</v>
      </c>
      <c r="C41" s="13">
        <f>C40</f>
        <v>465</v>
      </c>
      <c r="D41" s="13"/>
      <c r="E41" s="13">
        <f>E40</f>
        <v>0</v>
      </c>
      <c r="F41" s="13"/>
      <c r="G41" s="13">
        <f>G40</f>
        <v>465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129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655088.9299999999</v>
      </c>
      <c r="D44" s="13"/>
      <c r="E44" s="13">
        <f>E19+E24+E33+E36+E39+E41+E43</f>
        <v>0</v>
      </c>
      <c r="F44" s="13"/>
      <c r="G44" s="13">
        <f>G19+G24+G33+G36+G39+G41+G43</f>
        <v>655088.9299999999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E47" t="s">
        <v>77</v>
      </c>
    </row>
    <row r="48" spans="3:5" ht="12.75">
      <c r="C48" s="20" t="s">
        <v>142</v>
      </c>
      <c r="E48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2" sqref="D52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118</v>
      </c>
      <c r="D3" s="59"/>
      <c r="E3" s="59" t="s">
        <v>119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42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28</v>
      </c>
      <c r="B17" s="2" t="s">
        <v>29</v>
      </c>
      <c r="C17" s="12"/>
      <c r="D17" s="1"/>
      <c r="E17" s="12"/>
      <c r="F17" s="1"/>
      <c r="G17" s="12">
        <f t="shared" si="0"/>
        <v>0</v>
      </c>
    </row>
    <row r="18" spans="1:7" ht="12.75">
      <c r="A18" s="1" t="s">
        <v>53</v>
      </c>
      <c r="B18" s="2" t="s">
        <v>49</v>
      </c>
      <c r="C18" s="12"/>
      <c r="D18" s="17"/>
      <c r="E18" s="12"/>
      <c r="F18" s="1"/>
      <c r="G18" s="12">
        <f t="shared" si="0"/>
        <v>0</v>
      </c>
    </row>
    <row r="19" spans="1:7" ht="12.75">
      <c r="A19" s="4"/>
      <c r="B19" s="5" t="s">
        <v>32</v>
      </c>
      <c r="C19" s="13">
        <f>SUM(C5:C18)</f>
        <v>0</v>
      </c>
      <c r="D19" s="13"/>
      <c r="E19" s="13">
        <f>SUM(E5:E17)</f>
        <v>0</v>
      </c>
      <c r="F19" s="13"/>
      <c r="G19" s="13">
        <f>SUM(G5:G18)</f>
        <v>0</v>
      </c>
    </row>
    <row r="20" spans="1:7" ht="12.75">
      <c r="A20" s="17" t="s">
        <v>22</v>
      </c>
      <c r="B20" s="18" t="s">
        <v>67</v>
      </c>
      <c r="C20" s="14"/>
      <c r="D20" s="14"/>
      <c r="E20" s="14"/>
      <c r="F20" s="14"/>
      <c r="G20" s="14">
        <f>C20-E20</f>
        <v>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/>
      <c r="D22" s="14"/>
      <c r="E22" s="14"/>
      <c r="F22" s="14"/>
      <c r="G22" s="14">
        <f>C22-E22</f>
        <v>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0</v>
      </c>
      <c r="D24" s="13"/>
      <c r="E24" s="13">
        <f>SUM(E20:E23)</f>
        <v>0</v>
      </c>
      <c r="F24" s="13"/>
      <c r="G24" s="13">
        <f>SUM(G20:G23)</f>
        <v>0</v>
      </c>
    </row>
    <row r="25" spans="1:7" ht="12.75">
      <c r="A25" s="1" t="s">
        <v>16</v>
      </c>
      <c r="B25" s="6" t="s">
        <v>17</v>
      </c>
      <c r="C25" s="12"/>
      <c r="D25" s="17"/>
      <c r="E25" s="12"/>
      <c r="F25" s="1"/>
      <c r="G25" s="12">
        <f t="shared" si="0"/>
        <v>0</v>
      </c>
    </row>
    <row r="26" spans="1:7" ht="12.75">
      <c r="A26" s="1" t="s">
        <v>33</v>
      </c>
      <c r="B26" s="2" t="s">
        <v>34</v>
      </c>
      <c r="C26" s="12"/>
      <c r="D26" s="17"/>
      <c r="E26" s="12"/>
      <c r="F26" s="1"/>
      <c r="G26" s="12">
        <f t="shared" si="0"/>
        <v>0</v>
      </c>
    </row>
    <row r="27" spans="1:7" ht="12.75">
      <c r="A27" s="1" t="s">
        <v>6</v>
      </c>
      <c r="B27" s="2" t="s">
        <v>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56</v>
      </c>
      <c r="B30" s="18" t="s">
        <v>39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57</v>
      </c>
      <c r="B31" s="18" t="s">
        <v>69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58</v>
      </c>
      <c r="B32" s="18" t="s">
        <v>51</v>
      </c>
      <c r="C32" s="12"/>
      <c r="D32" s="17"/>
      <c r="E32" s="12"/>
      <c r="F32" s="1"/>
      <c r="G32" s="12">
        <f t="shared" si="0"/>
        <v>0</v>
      </c>
    </row>
    <row r="33" spans="1:7" ht="12.75">
      <c r="A33" s="1"/>
      <c r="B33" s="5" t="s">
        <v>70</v>
      </c>
      <c r="C33" s="13">
        <f>SUM(C25:C32)</f>
        <v>0</v>
      </c>
      <c r="D33" s="13"/>
      <c r="E33" s="13">
        <f>SUM(E25:E32)</f>
        <v>0</v>
      </c>
      <c r="F33" s="13"/>
      <c r="G33" s="13">
        <f>SUM(G25:G32)</f>
        <v>0</v>
      </c>
    </row>
    <row r="34" spans="1:7" ht="12.75">
      <c r="A34" s="17" t="s">
        <v>53</v>
      </c>
      <c r="B34" s="18" t="s">
        <v>49</v>
      </c>
      <c r="C34" s="14"/>
      <c r="D34" s="14"/>
      <c r="E34" s="14"/>
      <c r="F34" s="14"/>
      <c r="G34" s="14">
        <f>C34-E34</f>
        <v>0</v>
      </c>
    </row>
    <row r="35" spans="1:7" ht="12.75">
      <c r="A35" s="1" t="s">
        <v>42</v>
      </c>
      <c r="B35" s="9" t="s">
        <v>43</v>
      </c>
      <c r="C35" s="14"/>
      <c r="D35" s="14"/>
      <c r="E35" s="14"/>
      <c r="F35" s="14"/>
      <c r="G35" s="14">
        <f>C35-E35</f>
        <v>0</v>
      </c>
    </row>
    <row r="36" spans="1:7" ht="12.75">
      <c r="A36" s="1"/>
      <c r="B36" s="5" t="s">
        <v>71</v>
      </c>
      <c r="C36" s="13">
        <f>SUM(C34:C35)</f>
        <v>0</v>
      </c>
      <c r="D36" s="13"/>
      <c r="E36" s="13">
        <f>SUM(E34:E35)</f>
        <v>0</v>
      </c>
      <c r="F36" s="13"/>
      <c r="G36" s="13">
        <f>SUM(G34:G35)</f>
        <v>0</v>
      </c>
    </row>
    <row r="37" spans="1:7" ht="12.75">
      <c r="A37" s="1" t="s">
        <v>38</v>
      </c>
      <c r="B37" s="7" t="s">
        <v>72</v>
      </c>
      <c r="C37" s="12">
        <v>1620</v>
      </c>
      <c r="D37" s="17" t="s">
        <v>144</v>
      </c>
      <c r="E37" s="12"/>
      <c r="F37" s="1"/>
      <c r="G37" s="12">
        <f t="shared" si="0"/>
        <v>1620</v>
      </c>
    </row>
    <row r="38" spans="1:7" ht="12.75">
      <c r="A38" s="1" t="s">
        <v>40</v>
      </c>
      <c r="B38" s="7" t="s">
        <v>3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SUM(C37:C38)</f>
        <v>1620</v>
      </c>
      <c r="D39" s="13"/>
      <c r="E39" s="13">
        <f>SUM(E37:E38)</f>
        <v>0</v>
      </c>
      <c r="F39" s="13"/>
      <c r="G39" s="13">
        <f>SUM(G37:G38)</f>
        <v>1620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 t="s">
        <v>42</v>
      </c>
      <c r="B42" s="9" t="s">
        <v>43</v>
      </c>
      <c r="C42" s="12"/>
      <c r="D42" s="17"/>
      <c r="E42" s="12"/>
      <c r="F42" s="1"/>
      <c r="G42" s="12">
        <f t="shared" si="0"/>
        <v>0</v>
      </c>
    </row>
    <row r="43" spans="1:7" ht="12.75">
      <c r="A43" s="1"/>
      <c r="B43" s="8" t="s">
        <v>44</v>
      </c>
      <c r="C43" s="13">
        <f>SUM(C42)</f>
        <v>0</v>
      </c>
      <c r="D43" s="13"/>
      <c r="E43" s="13">
        <f>SUM(E42)</f>
        <v>0</v>
      </c>
      <c r="F43" s="13"/>
      <c r="G43" s="13">
        <f>SUM(G42)</f>
        <v>0</v>
      </c>
    </row>
    <row r="44" spans="1:7" ht="12.75">
      <c r="A44" s="1"/>
      <c r="B44" s="10" t="s">
        <v>45</v>
      </c>
      <c r="C44" s="13">
        <f>C19+C24+C33+C36+C39+C41+C43</f>
        <v>1620</v>
      </c>
      <c r="D44" s="13"/>
      <c r="E44" s="13">
        <f>E19+E24+E33+E36+E39+E41+E43</f>
        <v>0</v>
      </c>
      <c r="F44" s="13"/>
      <c r="G44" s="13">
        <f>G19+G24+G33+G36+G39+G41+G43</f>
        <v>1620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E47" t="s">
        <v>77</v>
      </c>
    </row>
    <row r="48" spans="3:5" ht="12.75">
      <c r="C48" s="20" t="s">
        <v>143</v>
      </c>
      <c r="E48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0" sqref="G50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145</v>
      </c>
      <c r="D3" s="59"/>
      <c r="E3" s="59" t="s">
        <v>146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42512.48</v>
      </c>
      <c r="D5" s="17" t="s">
        <v>147</v>
      </c>
      <c r="E5" s="12"/>
      <c r="F5" s="1"/>
      <c r="G5" s="12">
        <f>C5-E5</f>
        <v>42512.48</v>
      </c>
    </row>
    <row r="6" spans="1:7" ht="12.75">
      <c r="A6" s="1" t="s">
        <v>4</v>
      </c>
      <c r="B6" s="2" t="s">
        <v>5</v>
      </c>
      <c r="C6" s="12">
        <v>10265.92</v>
      </c>
      <c r="D6" s="17" t="s">
        <v>148</v>
      </c>
      <c r="E6" s="12"/>
      <c r="F6" s="1"/>
      <c r="G6" s="12">
        <f aca="true" t="shared" si="0" ref="G6:G42">C6-E6</f>
        <v>10265.92</v>
      </c>
    </row>
    <row r="7" spans="1:7" ht="12.75">
      <c r="A7" s="1" t="s">
        <v>6</v>
      </c>
      <c r="B7" s="2" t="s">
        <v>7</v>
      </c>
      <c r="C7" s="12">
        <v>21977.7</v>
      </c>
      <c r="D7" s="17" t="s">
        <v>149</v>
      </c>
      <c r="E7" s="12"/>
      <c r="F7" s="1"/>
      <c r="G7" s="12">
        <f t="shared" si="0"/>
        <v>21977.7</v>
      </c>
    </row>
    <row r="8" spans="1:7" ht="12.75">
      <c r="A8" s="1" t="s">
        <v>8</v>
      </c>
      <c r="B8" s="2" t="s">
        <v>9</v>
      </c>
      <c r="C8" s="12">
        <v>20985.92</v>
      </c>
      <c r="D8" s="1" t="s">
        <v>150</v>
      </c>
      <c r="E8" s="12"/>
      <c r="F8" s="1"/>
      <c r="G8" s="12">
        <f t="shared" si="0"/>
        <v>20985.92</v>
      </c>
    </row>
    <row r="9" spans="1:7" ht="12.75">
      <c r="A9" s="1" t="s">
        <v>10</v>
      </c>
      <c r="B9" s="2" t="s">
        <v>11</v>
      </c>
      <c r="C9" s="12">
        <v>26357.63</v>
      </c>
      <c r="D9" s="17" t="s">
        <v>151</v>
      </c>
      <c r="E9" s="12"/>
      <c r="F9" s="1"/>
      <c r="G9" s="12">
        <f t="shared" si="0"/>
        <v>26357.63</v>
      </c>
    </row>
    <row r="10" spans="1:7" ht="12.75">
      <c r="A10" s="1" t="s">
        <v>12</v>
      </c>
      <c r="B10" s="2" t="s">
        <v>13</v>
      </c>
      <c r="C10" s="12">
        <v>29742.94</v>
      </c>
      <c r="D10" s="17" t="s">
        <v>152</v>
      </c>
      <c r="E10" s="12"/>
      <c r="F10" s="1"/>
      <c r="G10" s="12">
        <f t="shared" si="0"/>
        <v>29742.94</v>
      </c>
    </row>
    <row r="11" spans="1:7" ht="12.75">
      <c r="A11" s="1" t="s">
        <v>14</v>
      </c>
      <c r="B11" s="2" t="s">
        <v>15</v>
      </c>
      <c r="C11" s="12">
        <v>18549</v>
      </c>
      <c r="D11" s="1" t="s">
        <v>153</v>
      </c>
      <c r="E11" s="12"/>
      <c r="F11" s="1"/>
      <c r="G11" s="12">
        <f t="shared" si="0"/>
        <v>18549</v>
      </c>
    </row>
    <row r="12" spans="1:7" ht="12.75">
      <c r="A12" s="1" t="s">
        <v>16</v>
      </c>
      <c r="B12" s="3" t="s">
        <v>17</v>
      </c>
      <c r="C12" s="12">
        <v>22301.71</v>
      </c>
      <c r="D12" s="1" t="s">
        <v>154</v>
      </c>
      <c r="E12" s="12"/>
      <c r="F12" s="1"/>
      <c r="G12" s="12">
        <f t="shared" si="0"/>
        <v>22301.71</v>
      </c>
    </row>
    <row r="13" spans="1:7" ht="12.75">
      <c r="A13" s="1" t="s">
        <v>18</v>
      </c>
      <c r="B13" s="2" t="s">
        <v>19</v>
      </c>
      <c r="C13" s="12">
        <v>31558.56</v>
      </c>
      <c r="D13" s="1" t="s">
        <v>155</v>
      </c>
      <c r="E13" s="12"/>
      <c r="F13" s="1"/>
      <c r="G13" s="12">
        <f t="shared" si="0"/>
        <v>31558.56</v>
      </c>
    </row>
    <row r="14" spans="1:7" ht="12.75">
      <c r="A14" s="1" t="s">
        <v>20</v>
      </c>
      <c r="B14" s="2" t="s">
        <v>21</v>
      </c>
      <c r="C14" s="12">
        <v>18638.94</v>
      </c>
      <c r="D14" s="1" t="s">
        <v>156</v>
      </c>
      <c r="E14" s="12"/>
      <c r="F14" s="1"/>
      <c r="G14" s="12">
        <f t="shared" si="0"/>
        <v>18638.94</v>
      </c>
    </row>
    <row r="15" spans="1:7" ht="12.75">
      <c r="A15" s="1" t="s">
        <v>24</v>
      </c>
      <c r="B15" s="2" t="s">
        <v>25</v>
      </c>
      <c r="C15" s="12">
        <v>16687.92</v>
      </c>
      <c r="D15" s="1" t="s">
        <v>149</v>
      </c>
      <c r="E15" s="12"/>
      <c r="F15" s="1"/>
      <c r="G15" s="12">
        <f t="shared" si="0"/>
        <v>16687.92</v>
      </c>
    </row>
    <row r="16" spans="1:7" ht="12.75">
      <c r="A16" s="1" t="s">
        <v>26</v>
      </c>
      <c r="B16" s="2" t="s">
        <v>27</v>
      </c>
      <c r="C16" s="12">
        <v>18178.52</v>
      </c>
      <c r="D16" s="17" t="s">
        <v>157</v>
      </c>
      <c r="E16" s="12"/>
      <c r="F16" s="1"/>
      <c r="G16" s="12">
        <f t="shared" si="0"/>
        <v>18178.52</v>
      </c>
    </row>
    <row r="17" spans="1:7" ht="12.75">
      <c r="A17" s="1" t="s">
        <v>28</v>
      </c>
      <c r="B17" s="2" t="s">
        <v>29</v>
      </c>
      <c r="C17" s="12">
        <v>19581.07</v>
      </c>
      <c r="D17" s="1" t="s">
        <v>158</v>
      </c>
      <c r="E17" s="12"/>
      <c r="F17" s="1"/>
      <c r="G17" s="12">
        <f t="shared" si="0"/>
        <v>19581.07</v>
      </c>
    </row>
    <row r="18" spans="1:7" ht="12.75">
      <c r="A18" s="1" t="s">
        <v>53</v>
      </c>
      <c r="B18" s="2" t="s">
        <v>49</v>
      </c>
      <c r="C18" s="12">
        <v>57602</v>
      </c>
      <c r="D18" s="17" t="s">
        <v>168</v>
      </c>
      <c r="E18" s="12"/>
      <c r="F18" s="1"/>
      <c r="G18" s="12">
        <f t="shared" si="0"/>
        <v>57602</v>
      </c>
    </row>
    <row r="19" spans="1:7" ht="12.75">
      <c r="A19" s="4"/>
      <c r="B19" s="5" t="s">
        <v>32</v>
      </c>
      <c r="C19" s="13">
        <f>SUM(C5:C18)</f>
        <v>354940.31</v>
      </c>
      <c r="D19" s="13"/>
      <c r="E19" s="13">
        <f>SUM(E5:E17)</f>
        <v>0</v>
      </c>
      <c r="F19" s="13"/>
      <c r="G19" s="13">
        <f>SUM(G5:G18)</f>
        <v>354940.31</v>
      </c>
    </row>
    <row r="20" spans="1:7" ht="12.75">
      <c r="A20" s="17" t="s">
        <v>22</v>
      </c>
      <c r="B20" s="18" t="s">
        <v>67</v>
      </c>
      <c r="C20" s="14">
        <v>4000</v>
      </c>
      <c r="D20" s="14" t="s">
        <v>159</v>
      </c>
      <c r="E20" s="14"/>
      <c r="F20" s="14"/>
      <c r="G20" s="14">
        <f>C20-E20</f>
        <v>4000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>
        <v>2240</v>
      </c>
      <c r="D22" s="14" t="s">
        <v>168</v>
      </c>
      <c r="E22" s="14"/>
      <c r="F22" s="14"/>
      <c r="G22" s="14">
        <f>C22-E22</f>
        <v>2240</v>
      </c>
    </row>
    <row r="23" spans="1:7" ht="12.75">
      <c r="A23" s="17" t="s">
        <v>61</v>
      </c>
      <c r="B23" s="18" t="s">
        <v>54</v>
      </c>
      <c r="C23" s="14">
        <v>200</v>
      </c>
      <c r="D23" s="14" t="s">
        <v>160</v>
      </c>
      <c r="E23" s="14"/>
      <c r="F23" s="14"/>
      <c r="G23" s="14">
        <f>C23-E23</f>
        <v>200</v>
      </c>
    </row>
    <row r="24" spans="1:7" ht="12.75">
      <c r="A24" s="17"/>
      <c r="B24" s="5" t="s">
        <v>68</v>
      </c>
      <c r="C24" s="13">
        <f>SUM(C20:C23)</f>
        <v>6440</v>
      </c>
      <c r="D24" s="13"/>
      <c r="E24" s="13">
        <f>SUM(E20:E23)</f>
        <v>0</v>
      </c>
      <c r="F24" s="13"/>
      <c r="G24" s="13">
        <f>SUM(G20:G23)</f>
        <v>6440</v>
      </c>
    </row>
    <row r="25" spans="1:7" ht="12.75">
      <c r="A25" s="1" t="s">
        <v>16</v>
      </c>
      <c r="B25" s="6" t="s">
        <v>17</v>
      </c>
      <c r="C25" s="12">
        <v>33311</v>
      </c>
      <c r="D25" s="17" t="s">
        <v>154</v>
      </c>
      <c r="E25" s="12"/>
      <c r="F25" s="1"/>
      <c r="G25" s="12">
        <f t="shared" si="0"/>
        <v>33311</v>
      </c>
    </row>
    <row r="26" spans="1:7" ht="12.75">
      <c r="A26" s="1" t="s">
        <v>33</v>
      </c>
      <c r="B26" s="2" t="s">
        <v>34</v>
      </c>
      <c r="C26" s="12">
        <v>39425</v>
      </c>
      <c r="D26" s="17" t="s">
        <v>161</v>
      </c>
      <c r="E26" s="12"/>
      <c r="F26" s="1"/>
      <c r="G26" s="12">
        <f t="shared" si="0"/>
        <v>39425</v>
      </c>
    </row>
    <row r="27" spans="1:7" ht="12.75">
      <c r="A27" s="1" t="s">
        <v>6</v>
      </c>
      <c r="B27" s="2" t="s">
        <v>7</v>
      </c>
      <c r="C27" s="12">
        <v>77365</v>
      </c>
      <c r="D27" s="17" t="s">
        <v>149</v>
      </c>
      <c r="E27" s="12"/>
      <c r="F27" s="1"/>
      <c r="G27" s="12">
        <f t="shared" si="0"/>
        <v>77365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104162</v>
      </c>
      <c r="D29" s="17" t="s">
        <v>168</v>
      </c>
      <c r="E29" s="12"/>
      <c r="F29" s="1"/>
      <c r="G29" s="12">
        <f t="shared" si="0"/>
        <v>104162</v>
      </c>
    </row>
    <row r="30" spans="1:7" ht="12.75">
      <c r="A30" s="17" t="s">
        <v>56</v>
      </c>
      <c r="B30" s="18" t="s">
        <v>39</v>
      </c>
      <c r="C30" s="12">
        <v>3209</v>
      </c>
      <c r="D30" s="17" t="s">
        <v>162</v>
      </c>
      <c r="E30" s="12"/>
      <c r="F30" s="1"/>
      <c r="G30" s="12">
        <f t="shared" si="0"/>
        <v>3209</v>
      </c>
    </row>
    <row r="31" spans="1:7" ht="12.75">
      <c r="A31" s="17" t="s">
        <v>57</v>
      </c>
      <c r="B31" s="18" t="s">
        <v>69</v>
      </c>
      <c r="C31" s="12">
        <v>6384</v>
      </c>
      <c r="D31" s="17" t="s">
        <v>163</v>
      </c>
      <c r="E31" s="12"/>
      <c r="F31" s="1"/>
      <c r="G31" s="12">
        <f t="shared" si="0"/>
        <v>6384</v>
      </c>
    </row>
    <row r="32" spans="1:7" ht="12.75">
      <c r="A32" s="17" t="s">
        <v>58</v>
      </c>
      <c r="B32" s="18" t="s">
        <v>51</v>
      </c>
      <c r="C32" s="12">
        <v>9628</v>
      </c>
      <c r="D32" s="17" t="s">
        <v>164</v>
      </c>
      <c r="E32" s="12"/>
      <c r="F32" s="1"/>
      <c r="G32" s="12">
        <f t="shared" si="0"/>
        <v>9628</v>
      </c>
    </row>
    <row r="33" spans="1:7" ht="12.75">
      <c r="A33" s="1"/>
      <c r="B33" s="5" t="s">
        <v>70</v>
      </c>
      <c r="C33" s="13">
        <f>SUM(C25:C32)</f>
        <v>273484</v>
      </c>
      <c r="D33" s="13"/>
      <c r="E33" s="13">
        <f>SUM(E25:E32)</f>
        <v>0</v>
      </c>
      <c r="F33" s="13"/>
      <c r="G33" s="13">
        <f>SUM(G25:G32)</f>
        <v>273484</v>
      </c>
    </row>
    <row r="34" spans="1:7" ht="12.75">
      <c r="A34" s="17" t="s">
        <v>53</v>
      </c>
      <c r="B34" s="18" t="s">
        <v>49</v>
      </c>
      <c r="C34" s="14">
        <v>2750</v>
      </c>
      <c r="D34" s="14" t="s">
        <v>168</v>
      </c>
      <c r="E34" s="14"/>
      <c r="F34" s="14"/>
      <c r="G34" s="14">
        <f>C34-E34</f>
        <v>2750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165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2780</v>
      </c>
      <c r="D36" s="13"/>
      <c r="E36" s="13">
        <f>SUM(E34:E35)</f>
        <v>0</v>
      </c>
      <c r="F36" s="13"/>
      <c r="G36" s="13">
        <f>SUM(G34:G35)</f>
        <v>2780</v>
      </c>
    </row>
    <row r="37" spans="1:7" ht="12.75">
      <c r="A37" s="1" t="s">
        <v>38</v>
      </c>
      <c r="B37" s="7" t="s">
        <v>72</v>
      </c>
      <c r="C37" s="12">
        <v>1740</v>
      </c>
      <c r="D37" s="17" t="s">
        <v>169</v>
      </c>
      <c r="E37" s="12"/>
      <c r="F37" s="1"/>
      <c r="G37" s="12">
        <f t="shared" si="0"/>
        <v>1740</v>
      </c>
    </row>
    <row r="38" spans="1:7" ht="12.75">
      <c r="A38" s="1" t="s">
        <v>40</v>
      </c>
      <c r="B38" s="7" t="s">
        <v>3</v>
      </c>
      <c r="C38" s="12">
        <v>3120</v>
      </c>
      <c r="D38" s="17" t="s">
        <v>166</v>
      </c>
      <c r="E38" s="12"/>
      <c r="F38" s="1"/>
      <c r="G38" s="12">
        <f t="shared" si="0"/>
        <v>3120</v>
      </c>
    </row>
    <row r="39" spans="1:7" ht="12.75">
      <c r="A39" s="1"/>
      <c r="B39" s="8" t="s">
        <v>41</v>
      </c>
      <c r="C39" s="13">
        <f>SUM(C37:C38)</f>
        <v>4860</v>
      </c>
      <c r="D39" s="13"/>
      <c r="E39" s="13">
        <f>SUM(E37:E38)</f>
        <v>0</v>
      </c>
      <c r="F39" s="13"/>
      <c r="G39" s="13">
        <f>SUM(G37:G38)</f>
        <v>4860</v>
      </c>
    </row>
    <row r="40" spans="1:7" ht="12.75">
      <c r="A40" s="17" t="s">
        <v>59</v>
      </c>
      <c r="B40" s="9" t="s">
        <v>34</v>
      </c>
      <c r="C40" s="14">
        <v>360</v>
      </c>
      <c r="D40" s="14" t="s">
        <v>167</v>
      </c>
      <c r="E40" s="14"/>
      <c r="F40" s="14"/>
      <c r="G40" s="14">
        <f>C40-E40</f>
        <v>360</v>
      </c>
    </row>
    <row r="41" spans="1:7" ht="12.75">
      <c r="A41" s="1"/>
      <c r="B41" s="25" t="s">
        <v>73</v>
      </c>
      <c r="C41" s="13">
        <f>C40</f>
        <v>360</v>
      </c>
      <c r="D41" s="13"/>
      <c r="E41" s="13">
        <f>E40</f>
        <v>0</v>
      </c>
      <c r="F41" s="13"/>
      <c r="G41" s="13">
        <f>G40</f>
        <v>360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165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643044.31</v>
      </c>
      <c r="D44" s="13"/>
      <c r="E44" s="13">
        <f>E19+E24+E33+E36+E39+E41+E43</f>
        <v>0</v>
      </c>
      <c r="F44" s="13"/>
      <c r="G44" s="13">
        <f>G19+G24+G33+G36+G39+G41+G43</f>
        <v>643044.31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C47" t="s">
        <v>170</v>
      </c>
      <c r="E47" t="s">
        <v>77</v>
      </c>
    </row>
    <row r="48" spans="3:5" ht="12.75">
      <c r="C48" s="20"/>
      <c r="E48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2" sqref="K42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171</v>
      </c>
      <c r="D3" s="59"/>
      <c r="E3" s="59" t="s">
        <v>172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42722.79</v>
      </c>
      <c r="D5" s="17" t="s">
        <v>173</v>
      </c>
      <c r="E5" s="12"/>
      <c r="F5" s="1"/>
      <c r="G5" s="12">
        <f>C5-E5</f>
        <v>42722.79</v>
      </c>
    </row>
    <row r="6" spans="1:7" ht="12.75">
      <c r="A6" s="1" t="s">
        <v>4</v>
      </c>
      <c r="B6" s="2" t="s">
        <v>5</v>
      </c>
      <c r="C6" s="12">
        <v>10314.28</v>
      </c>
      <c r="D6" s="17" t="s">
        <v>187</v>
      </c>
      <c r="E6" s="12"/>
      <c r="F6" s="1"/>
      <c r="G6" s="12">
        <f aca="true" t="shared" si="0" ref="G6:G42">C6-E6</f>
        <v>10314.28</v>
      </c>
    </row>
    <row r="7" spans="1:7" ht="12.75">
      <c r="A7" s="1" t="s">
        <v>6</v>
      </c>
      <c r="B7" s="2" t="s">
        <v>7</v>
      </c>
      <c r="C7" s="12">
        <v>21841.29</v>
      </c>
      <c r="D7" s="17" t="s">
        <v>174</v>
      </c>
      <c r="E7" s="12"/>
      <c r="F7" s="1"/>
      <c r="G7" s="12">
        <f t="shared" si="0"/>
        <v>21841.29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>
        <v>22855.4</v>
      </c>
      <c r="D9" s="17" t="s">
        <v>175</v>
      </c>
      <c r="E9" s="12"/>
      <c r="F9" s="1"/>
      <c r="G9" s="12">
        <f t="shared" si="0"/>
        <v>22855.4</v>
      </c>
    </row>
    <row r="10" spans="1:7" ht="12.75">
      <c r="A10" s="1" t="s">
        <v>12</v>
      </c>
      <c r="B10" s="2" t="s">
        <v>13</v>
      </c>
      <c r="C10" s="12">
        <v>29840.15</v>
      </c>
      <c r="D10" s="17" t="s">
        <v>176</v>
      </c>
      <c r="E10" s="12"/>
      <c r="F10" s="1"/>
      <c r="G10" s="12">
        <f t="shared" si="0"/>
        <v>29840.15</v>
      </c>
    </row>
    <row r="11" spans="1:7" ht="12.75">
      <c r="A11" s="1" t="s">
        <v>14</v>
      </c>
      <c r="B11" s="2" t="s">
        <v>15</v>
      </c>
      <c r="C11" s="12">
        <v>18303.59</v>
      </c>
      <c r="D11" s="1" t="s">
        <v>177</v>
      </c>
      <c r="E11" s="12"/>
      <c r="F11" s="1"/>
      <c r="G11" s="12">
        <f t="shared" si="0"/>
        <v>18303.59</v>
      </c>
    </row>
    <row r="12" spans="1:7" ht="12.75">
      <c r="A12" s="1" t="s">
        <v>16</v>
      </c>
      <c r="B12" s="3" t="s">
        <v>17</v>
      </c>
      <c r="C12" s="12">
        <v>27094.99</v>
      </c>
      <c r="D12" s="1" t="s">
        <v>188</v>
      </c>
      <c r="E12" s="12"/>
      <c r="F12" s="1"/>
      <c r="G12" s="12">
        <f t="shared" si="0"/>
        <v>27094.99</v>
      </c>
    </row>
    <row r="13" spans="1:7" ht="12.75">
      <c r="A13" s="1" t="s">
        <v>18</v>
      </c>
      <c r="B13" s="2" t="s">
        <v>19</v>
      </c>
      <c r="C13" s="12">
        <v>31514.12</v>
      </c>
      <c r="D13" s="1" t="s">
        <v>178</v>
      </c>
      <c r="E13" s="12"/>
      <c r="F13" s="1"/>
      <c r="G13" s="12">
        <f t="shared" si="0"/>
        <v>31514.12</v>
      </c>
    </row>
    <row r="14" spans="1:7" ht="12.75">
      <c r="A14" s="1" t="s">
        <v>20</v>
      </c>
      <c r="B14" s="2" t="s">
        <v>21</v>
      </c>
      <c r="C14" s="12">
        <v>18257.28</v>
      </c>
      <c r="D14" s="1" t="s">
        <v>189</v>
      </c>
      <c r="E14" s="12"/>
      <c r="F14" s="1"/>
      <c r="G14" s="12">
        <f t="shared" si="0"/>
        <v>18257.28</v>
      </c>
    </row>
    <row r="15" spans="1:7" ht="12.75">
      <c r="A15" s="1" t="s">
        <v>24</v>
      </c>
      <c r="B15" s="2" t="s">
        <v>25</v>
      </c>
      <c r="C15" s="12">
        <v>16617.45</v>
      </c>
      <c r="D15" s="1" t="s">
        <v>174</v>
      </c>
      <c r="E15" s="12"/>
      <c r="F15" s="1"/>
      <c r="G15" s="12">
        <f t="shared" si="0"/>
        <v>16617.45</v>
      </c>
    </row>
    <row r="16" spans="1:7" ht="12.75">
      <c r="A16" s="1" t="s">
        <v>26</v>
      </c>
      <c r="B16" s="2" t="s">
        <v>27</v>
      </c>
      <c r="C16" s="12">
        <v>18187.99</v>
      </c>
      <c r="D16" s="17" t="s">
        <v>190</v>
      </c>
      <c r="E16" s="12"/>
      <c r="F16" s="1"/>
      <c r="G16" s="12">
        <f t="shared" si="0"/>
        <v>18187.99</v>
      </c>
    </row>
    <row r="17" spans="1:7" ht="12.75">
      <c r="A17" s="1" t="s">
        <v>28</v>
      </c>
      <c r="B17" s="2" t="s">
        <v>29</v>
      </c>
      <c r="C17" s="12">
        <v>19522.79</v>
      </c>
      <c r="D17" s="1" t="s">
        <v>179</v>
      </c>
      <c r="E17" s="12"/>
      <c r="F17" s="1"/>
      <c r="G17" s="12">
        <f t="shared" si="0"/>
        <v>19522.79</v>
      </c>
    </row>
    <row r="18" spans="1:7" ht="12.75">
      <c r="A18" s="1" t="s">
        <v>53</v>
      </c>
      <c r="B18" s="2" t="s">
        <v>49</v>
      </c>
      <c r="C18" s="12">
        <v>53899.02</v>
      </c>
      <c r="D18" s="17" t="s">
        <v>180</v>
      </c>
      <c r="E18" s="12"/>
      <c r="F18" s="1"/>
      <c r="G18" s="12">
        <f t="shared" si="0"/>
        <v>53899.02</v>
      </c>
    </row>
    <row r="19" spans="1:7" ht="12.75">
      <c r="A19" s="4"/>
      <c r="B19" s="5" t="s">
        <v>32</v>
      </c>
      <c r="C19" s="13">
        <f>SUM(C5:C18)</f>
        <v>330971.14</v>
      </c>
      <c r="D19" s="13"/>
      <c r="E19" s="13">
        <f>SUM(E5:E17)</f>
        <v>0</v>
      </c>
      <c r="F19" s="13"/>
      <c r="G19" s="13">
        <f>SUM(G5:G18)</f>
        <v>330971.14</v>
      </c>
    </row>
    <row r="20" spans="1:7" ht="12.75">
      <c r="A20" s="17" t="s">
        <v>22</v>
      </c>
      <c r="B20" s="18" t="s">
        <v>67</v>
      </c>
      <c r="C20" s="14">
        <v>4000</v>
      </c>
      <c r="D20" s="14" t="s">
        <v>181</v>
      </c>
      <c r="E20" s="14"/>
      <c r="F20" s="14"/>
      <c r="G20" s="14">
        <f>C20-E20</f>
        <v>4000</v>
      </c>
    </row>
    <row r="21" spans="1:7" ht="12.75">
      <c r="A21" s="17" t="s">
        <v>30</v>
      </c>
      <c r="B21" s="18" t="s">
        <v>31</v>
      </c>
      <c r="C21" s="14">
        <v>600</v>
      </c>
      <c r="D21" s="14" t="s">
        <v>191</v>
      </c>
      <c r="E21" s="14"/>
      <c r="F21" s="14"/>
      <c r="G21" s="14">
        <f>C21-E21</f>
        <v>600</v>
      </c>
    </row>
    <row r="22" spans="1:7" ht="12.75">
      <c r="A22" s="17" t="s">
        <v>53</v>
      </c>
      <c r="B22" s="18" t="s">
        <v>49</v>
      </c>
      <c r="C22" s="14">
        <v>1800</v>
      </c>
      <c r="D22" s="14" t="s">
        <v>180</v>
      </c>
      <c r="E22" s="14"/>
      <c r="F22" s="14"/>
      <c r="G22" s="14">
        <f>C22-E22</f>
        <v>1800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6400</v>
      </c>
      <c r="D24" s="13"/>
      <c r="E24" s="13">
        <f>SUM(E20:E23)</f>
        <v>0</v>
      </c>
      <c r="F24" s="13"/>
      <c r="G24" s="13">
        <f>SUM(G20:G23)</f>
        <v>6400</v>
      </c>
    </row>
    <row r="25" spans="1:7" ht="12.75">
      <c r="A25" s="1" t="s">
        <v>16</v>
      </c>
      <c r="B25" s="6" t="s">
        <v>17</v>
      </c>
      <c r="C25" s="12">
        <v>30050</v>
      </c>
      <c r="D25" s="17" t="s">
        <v>188</v>
      </c>
      <c r="E25" s="12"/>
      <c r="F25" s="1"/>
      <c r="G25" s="12">
        <f t="shared" si="0"/>
        <v>30050</v>
      </c>
    </row>
    <row r="26" spans="1:7" ht="12.75">
      <c r="A26" s="1" t="s">
        <v>33</v>
      </c>
      <c r="B26" s="2" t="s">
        <v>34</v>
      </c>
      <c r="C26" s="12">
        <v>39430</v>
      </c>
      <c r="D26" s="17" t="s">
        <v>182</v>
      </c>
      <c r="E26" s="12"/>
      <c r="F26" s="1"/>
      <c r="G26" s="12">
        <f t="shared" si="0"/>
        <v>39430</v>
      </c>
    </row>
    <row r="27" spans="1:7" ht="12.75">
      <c r="A27" s="1" t="s">
        <v>6</v>
      </c>
      <c r="B27" s="2" t="s">
        <v>7</v>
      </c>
      <c r="C27" s="12">
        <v>76455</v>
      </c>
      <c r="D27" s="17" t="s">
        <v>174</v>
      </c>
      <c r="E27" s="12"/>
      <c r="F27" s="1"/>
      <c r="G27" s="12">
        <f t="shared" si="0"/>
        <v>76455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>
        <v>104283</v>
      </c>
      <c r="D29" s="17" t="s">
        <v>180</v>
      </c>
      <c r="E29" s="12"/>
      <c r="F29" s="1"/>
      <c r="G29" s="12">
        <f t="shared" si="0"/>
        <v>104283</v>
      </c>
    </row>
    <row r="30" spans="1:7" ht="12.75">
      <c r="A30" s="17" t="s">
        <v>56</v>
      </c>
      <c r="B30" s="18" t="s">
        <v>39</v>
      </c>
      <c r="C30" s="12">
        <v>3196</v>
      </c>
      <c r="D30" s="17"/>
      <c r="E30" s="12"/>
      <c r="F30" s="1"/>
      <c r="G30" s="12">
        <f t="shared" si="0"/>
        <v>3196</v>
      </c>
    </row>
    <row r="31" spans="1:7" ht="12.75">
      <c r="A31" s="17" t="s">
        <v>57</v>
      </c>
      <c r="B31" s="18" t="s">
        <v>69</v>
      </c>
      <c r="C31" s="12">
        <v>4496</v>
      </c>
      <c r="D31" s="17" t="s">
        <v>183</v>
      </c>
      <c r="E31" s="12"/>
      <c r="F31" s="1"/>
      <c r="G31" s="12">
        <f t="shared" si="0"/>
        <v>4496</v>
      </c>
    </row>
    <row r="32" spans="1:7" ht="12.75">
      <c r="A32" s="17" t="s">
        <v>58</v>
      </c>
      <c r="B32" s="18" t="s">
        <v>51</v>
      </c>
      <c r="C32" s="12">
        <v>6309</v>
      </c>
      <c r="D32" s="17" t="s">
        <v>192</v>
      </c>
      <c r="E32" s="12"/>
      <c r="F32" s="1"/>
      <c r="G32" s="12">
        <f t="shared" si="0"/>
        <v>6309</v>
      </c>
    </row>
    <row r="33" spans="1:7" ht="12.75">
      <c r="A33" s="1"/>
      <c r="B33" s="5" t="s">
        <v>70</v>
      </c>
      <c r="C33" s="13">
        <f>SUM(C25:C32)</f>
        <v>264219</v>
      </c>
      <c r="D33" s="13"/>
      <c r="E33" s="13">
        <f>SUM(E25:E32)</f>
        <v>0</v>
      </c>
      <c r="F33" s="13"/>
      <c r="G33" s="13">
        <f>SUM(G25:G32)</f>
        <v>264219</v>
      </c>
    </row>
    <row r="34" spans="1:7" ht="12.75">
      <c r="A34" s="17" t="s">
        <v>53</v>
      </c>
      <c r="B34" s="18" t="s">
        <v>49</v>
      </c>
      <c r="C34" s="14">
        <v>2980</v>
      </c>
      <c r="D34" s="14" t="s">
        <v>180</v>
      </c>
      <c r="E34" s="14"/>
      <c r="F34" s="14"/>
      <c r="G34" s="14">
        <f>C34-E34</f>
        <v>2980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184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3010</v>
      </c>
      <c r="D36" s="13"/>
      <c r="E36" s="13">
        <f>SUM(E34:E35)</f>
        <v>0</v>
      </c>
      <c r="F36" s="13"/>
      <c r="G36" s="13">
        <f>SUM(G34:G35)</f>
        <v>3010</v>
      </c>
    </row>
    <row r="37" spans="1:7" ht="12.75">
      <c r="A37" s="1" t="s">
        <v>38</v>
      </c>
      <c r="B37" s="7" t="s">
        <v>72</v>
      </c>
      <c r="C37" s="12"/>
      <c r="D37" s="17"/>
      <c r="E37" s="12"/>
      <c r="F37" s="1"/>
      <c r="G37" s="12">
        <f t="shared" si="0"/>
        <v>0</v>
      </c>
    </row>
    <row r="38" spans="1:7" ht="12.75">
      <c r="A38" s="1" t="s">
        <v>40</v>
      </c>
      <c r="B38" s="7" t="s">
        <v>3</v>
      </c>
      <c r="C38" s="12">
        <v>3300</v>
      </c>
      <c r="D38" s="17" t="s">
        <v>185</v>
      </c>
      <c r="E38" s="12"/>
      <c r="F38" s="1"/>
      <c r="G38" s="12">
        <f t="shared" si="0"/>
        <v>3300</v>
      </c>
    </row>
    <row r="39" spans="1:7" ht="12.75">
      <c r="A39" s="1"/>
      <c r="B39" s="8" t="s">
        <v>41</v>
      </c>
      <c r="C39" s="13">
        <f>SUM(C37:C38)</f>
        <v>3300</v>
      </c>
      <c r="D39" s="13"/>
      <c r="E39" s="13">
        <f>SUM(E37:E38)</f>
        <v>0</v>
      </c>
      <c r="F39" s="13"/>
      <c r="G39" s="13">
        <f>SUM(G37:G38)</f>
        <v>3300</v>
      </c>
    </row>
    <row r="40" spans="1:7" ht="12.75">
      <c r="A40" s="17" t="s">
        <v>59</v>
      </c>
      <c r="B40" s="9" t="s">
        <v>34</v>
      </c>
      <c r="C40" s="14">
        <v>270</v>
      </c>
      <c r="D40" s="14" t="s">
        <v>186</v>
      </c>
      <c r="E40" s="14"/>
      <c r="F40" s="14"/>
      <c r="G40" s="14">
        <f>C40-E40</f>
        <v>270</v>
      </c>
    </row>
    <row r="41" spans="1:7" ht="12.75">
      <c r="A41" s="1"/>
      <c r="B41" s="25" t="s">
        <v>73</v>
      </c>
      <c r="C41" s="13">
        <f>C40</f>
        <v>270</v>
      </c>
      <c r="D41" s="13"/>
      <c r="E41" s="13">
        <f>E40</f>
        <v>0</v>
      </c>
      <c r="F41" s="13"/>
      <c r="G41" s="13">
        <f>G40</f>
        <v>270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184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608350.14</v>
      </c>
      <c r="D44" s="13"/>
      <c r="E44" s="13">
        <f>E19+E24+E33+E36+E39+E41+E43</f>
        <v>0</v>
      </c>
      <c r="F44" s="13"/>
      <c r="G44" s="13">
        <f>G19+G24+G33+G36+G39+G41+G43</f>
        <v>608350.14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E47" t="s">
        <v>77</v>
      </c>
    </row>
    <row r="48" spans="3:5" ht="12.75">
      <c r="C48" s="20"/>
      <c r="E48" s="20"/>
    </row>
    <row r="50" ht="12.75">
      <c r="D50" t="s">
        <v>193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1" sqref="G51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171</v>
      </c>
      <c r="D3" s="59"/>
      <c r="E3" s="59" t="s">
        <v>172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42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>
        <v>20912.31</v>
      </c>
      <c r="D8" s="1" t="s">
        <v>194</v>
      </c>
      <c r="E8" s="12"/>
      <c r="F8" s="1"/>
      <c r="G8" s="12">
        <f t="shared" si="0"/>
        <v>20912.31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28</v>
      </c>
      <c r="B17" s="2" t="s">
        <v>29</v>
      </c>
      <c r="C17" s="12"/>
      <c r="D17" s="1"/>
      <c r="E17" s="12"/>
      <c r="F17" s="1"/>
      <c r="G17" s="12">
        <f t="shared" si="0"/>
        <v>0</v>
      </c>
    </row>
    <row r="18" spans="1:7" ht="12.75">
      <c r="A18" s="1" t="s">
        <v>53</v>
      </c>
      <c r="B18" s="2" t="s">
        <v>49</v>
      </c>
      <c r="C18" s="12"/>
      <c r="D18" s="17"/>
      <c r="E18" s="12"/>
      <c r="F18" s="1"/>
      <c r="G18" s="12">
        <f t="shared" si="0"/>
        <v>0</v>
      </c>
    </row>
    <row r="19" spans="1:7" ht="12.75">
      <c r="A19" s="4"/>
      <c r="B19" s="5" t="s">
        <v>32</v>
      </c>
      <c r="C19" s="13">
        <f>SUM(C5:C18)</f>
        <v>20912.31</v>
      </c>
      <c r="D19" s="13"/>
      <c r="E19" s="13">
        <f>SUM(E5:E17)</f>
        <v>0</v>
      </c>
      <c r="F19" s="13"/>
      <c r="G19" s="13">
        <f>SUM(G5:G18)</f>
        <v>20912.31</v>
      </c>
    </row>
    <row r="20" spans="1:7" ht="12.75">
      <c r="A20" s="17" t="s">
        <v>22</v>
      </c>
      <c r="B20" s="18" t="s">
        <v>67</v>
      </c>
      <c r="C20" s="14"/>
      <c r="D20" s="14"/>
      <c r="E20" s="14"/>
      <c r="F20" s="14"/>
      <c r="G20" s="14">
        <f>C20-E20</f>
        <v>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/>
      <c r="D22" s="14"/>
      <c r="E22" s="14"/>
      <c r="F22" s="14"/>
      <c r="G22" s="14">
        <f>C22-E22</f>
        <v>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0</v>
      </c>
      <c r="D24" s="13"/>
      <c r="E24" s="13">
        <f>SUM(E20:E23)</f>
        <v>0</v>
      </c>
      <c r="F24" s="13"/>
      <c r="G24" s="13">
        <f>SUM(G20:G23)</f>
        <v>0</v>
      </c>
    </row>
    <row r="25" spans="1:7" ht="12.75">
      <c r="A25" s="1" t="s">
        <v>16</v>
      </c>
      <c r="B25" s="6" t="s">
        <v>17</v>
      </c>
      <c r="C25" s="12"/>
      <c r="D25" s="17"/>
      <c r="E25" s="12"/>
      <c r="F25" s="1"/>
      <c r="G25" s="12">
        <f t="shared" si="0"/>
        <v>0</v>
      </c>
    </row>
    <row r="26" spans="1:7" ht="12.75">
      <c r="A26" s="1" t="s">
        <v>33</v>
      </c>
      <c r="B26" s="2" t="s">
        <v>34</v>
      </c>
      <c r="C26" s="12"/>
      <c r="D26" s="17"/>
      <c r="E26" s="12"/>
      <c r="F26" s="1"/>
      <c r="G26" s="12">
        <f t="shared" si="0"/>
        <v>0</v>
      </c>
    </row>
    <row r="27" spans="1:7" ht="12.75">
      <c r="A27" s="1" t="s">
        <v>6</v>
      </c>
      <c r="B27" s="2" t="s">
        <v>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56</v>
      </c>
      <c r="B30" s="18" t="s">
        <v>39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57</v>
      </c>
      <c r="B31" s="18" t="s">
        <v>69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58</v>
      </c>
      <c r="B32" s="18" t="s">
        <v>51</v>
      </c>
      <c r="C32" s="12"/>
      <c r="D32" s="17"/>
      <c r="E32" s="12"/>
      <c r="F32" s="1"/>
      <c r="G32" s="12">
        <f t="shared" si="0"/>
        <v>0</v>
      </c>
    </row>
    <row r="33" spans="1:7" ht="12.75">
      <c r="A33" s="1"/>
      <c r="B33" s="5" t="s">
        <v>70</v>
      </c>
      <c r="C33" s="13">
        <f>SUM(C25:C32)</f>
        <v>0</v>
      </c>
      <c r="D33" s="13"/>
      <c r="E33" s="13">
        <f>SUM(E25:E32)</f>
        <v>0</v>
      </c>
      <c r="F33" s="13"/>
      <c r="G33" s="13">
        <f>SUM(G25:G32)</f>
        <v>0</v>
      </c>
    </row>
    <row r="34" spans="1:7" ht="12.75">
      <c r="A34" s="17" t="s">
        <v>53</v>
      </c>
      <c r="B34" s="18" t="s">
        <v>49</v>
      </c>
      <c r="C34" s="14"/>
      <c r="D34" s="14"/>
      <c r="E34" s="14"/>
      <c r="F34" s="14"/>
      <c r="G34" s="14">
        <f>C34-E34</f>
        <v>0</v>
      </c>
    </row>
    <row r="35" spans="1:7" ht="12.75">
      <c r="A35" s="1" t="s">
        <v>42</v>
      </c>
      <c r="B35" s="9" t="s">
        <v>43</v>
      </c>
      <c r="C35" s="14"/>
      <c r="D35" s="14"/>
      <c r="E35" s="14"/>
      <c r="F35" s="14"/>
      <c r="G35" s="14">
        <f>C35-E35</f>
        <v>0</v>
      </c>
    </row>
    <row r="36" spans="1:7" ht="12.75">
      <c r="A36" s="1"/>
      <c r="B36" s="5" t="s">
        <v>71</v>
      </c>
      <c r="C36" s="13">
        <f>SUM(C34:C35)</f>
        <v>0</v>
      </c>
      <c r="D36" s="13"/>
      <c r="E36" s="13">
        <f>SUM(E34:E35)</f>
        <v>0</v>
      </c>
      <c r="F36" s="13"/>
      <c r="G36" s="13">
        <f>SUM(G34:G35)</f>
        <v>0</v>
      </c>
    </row>
    <row r="37" spans="1:7" ht="12.75">
      <c r="A37" s="1" t="s">
        <v>38</v>
      </c>
      <c r="B37" s="7" t="s">
        <v>72</v>
      </c>
      <c r="C37" s="12">
        <v>1920</v>
      </c>
      <c r="D37" s="17" t="s">
        <v>195</v>
      </c>
      <c r="E37" s="12"/>
      <c r="F37" s="1"/>
      <c r="G37" s="12">
        <f t="shared" si="0"/>
        <v>1920</v>
      </c>
    </row>
    <row r="38" spans="1:7" ht="12.75">
      <c r="A38" s="1" t="s">
        <v>40</v>
      </c>
      <c r="B38" s="7" t="s">
        <v>3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SUM(C37:C38)</f>
        <v>1920</v>
      </c>
      <c r="D39" s="13"/>
      <c r="E39" s="13">
        <f>SUM(E37:E38)</f>
        <v>0</v>
      </c>
      <c r="F39" s="13"/>
      <c r="G39" s="13">
        <f>SUM(G37:G38)</f>
        <v>1920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 t="s">
        <v>42</v>
      </c>
      <c r="B42" s="9" t="s">
        <v>43</v>
      </c>
      <c r="C42" s="12"/>
      <c r="D42" s="17"/>
      <c r="E42" s="12"/>
      <c r="F42" s="1"/>
      <c r="G42" s="12">
        <f t="shared" si="0"/>
        <v>0</v>
      </c>
    </row>
    <row r="43" spans="1:7" ht="12.75">
      <c r="A43" s="1"/>
      <c r="B43" s="8" t="s">
        <v>44</v>
      </c>
      <c r="C43" s="13">
        <f>SUM(C42)</f>
        <v>0</v>
      </c>
      <c r="D43" s="13"/>
      <c r="E43" s="13">
        <f>SUM(E42)</f>
        <v>0</v>
      </c>
      <c r="F43" s="13"/>
      <c r="G43" s="13">
        <f>SUM(G42)</f>
        <v>0</v>
      </c>
    </row>
    <row r="44" spans="1:7" ht="12.75">
      <c r="A44" s="1"/>
      <c r="B44" s="10" t="s">
        <v>45</v>
      </c>
      <c r="C44" s="13">
        <f>C19+C24+C33+C36+C39+C41+C43</f>
        <v>22832.31</v>
      </c>
      <c r="D44" s="13"/>
      <c r="E44" s="13">
        <f>E19+E24+E33+E36+E39+E41+E43</f>
        <v>0</v>
      </c>
      <c r="F44" s="13"/>
      <c r="G44" s="13">
        <f>G19+G24+G33+G36+G39+G41+G43</f>
        <v>22832.31</v>
      </c>
    </row>
    <row r="46" spans="2:5" ht="12.75">
      <c r="B46" t="s">
        <v>74</v>
      </c>
      <c r="E46" t="s">
        <v>75</v>
      </c>
    </row>
    <row r="47" spans="2:5" ht="12.75">
      <c r="B47" t="s">
        <v>76</v>
      </c>
      <c r="E47" t="s">
        <v>77</v>
      </c>
    </row>
    <row r="48" spans="3:5" ht="12.75">
      <c r="C48" s="20"/>
      <c r="E48" s="20"/>
    </row>
    <row r="50" ht="12.75">
      <c r="D50" t="s">
        <v>196</v>
      </c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2" sqref="J42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171</v>
      </c>
      <c r="D3" s="59"/>
      <c r="E3" s="59" t="s">
        <v>172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/>
      <c r="D5" s="17"/>
      <c r="E5" s="12"/>
      <c r="F5" s="1"/>
      <c r="G5" s="12">
        <f>C5-E5</f>
        <v>0</v>
      </c>
    </row>
    <row r="6" spans="1:7" ht="12.75">
      <c r="A6" s="1" t="s">
        <v>4</v>
      </c>
      <c r="B6" s="2" t="s">
        <v>5</v>
      </c>
      <c r="C6" s="12"/>
      <c r="D6" s="17"/>
      <c r="E6" s="12"/>
      <c r="F6" s="1"/>
      <c r="G6" s="12">
        <f aca="true" t="shared" si="0" ref="G6:G42">C6-E6</f>
        <v>0</v>
      </c>
    </row>
    <row r="7" spans="1:7" ht="12.75">
      <c r="A7" s="1" t="s">
        <v>6</v>
      </c>
      <c r="B7" s="2" t="s">
        <v>7</v>
      </c>
      <c r="C7" s="12"/>
      <c r="D7" s="17"/>
      <c r="E7" s="12"/>
      <c r="F7" s="1"/>
      <c r="G7" s="12">
        <f t="shared" si="0"/>
        <v>0</v>
      </c>
    </row>
    <row r="8" spans="1:7" ht="12.75">
      <c r="A8" s="1" t="s">
        <v>8</v>
      </c>
      <c r="B8" s="2" t="s">
        <v>9</v>
      </c>
      <c r="C8" s="12"/>
      <c r="D8" s="1"/>
      <c r="E8" s="12"/>
      <c r="F8" s="1"/>
      <c r="G8" s="12">
        <f t="shared" si="0"/>
        <v>0</v>
      </c>
    </row>
    <row r="9" spans="1:7" ht="12.75">
      <c r="A9" s="1" t="s">
        <v>10</v>
      </c>
      <c r="B9" s="2" t="s">
        <v>11</v>
      </c>
      <c r="C9" s="12"/>
      <c r="D9" s="17"/>
      <c r="E9" s="12"/>
      <c r="F9" s="1"/>
      <c r="G9" s="12">
        <f t="shared" si="0"/>
        <v>0</v>
      </c>
    </row>
    <row r="10" spans="1:7" ht="12.75">
      <c r="A10" s="1" t="s">
        <v>12</v>
      </c>
      <c r="B10" s="2" t="s">
        <v>13</v>
      </c>
      <c r="C10" s="12"/>
      <c r="D10" s="17"/>
      <c r="E10" s="12"/>
      <c r="F10" s="1"/>
      <c r="G10" s="12">
        <f t="shared" si="0"/>
        <v>0</v>
      </c>
    </row>
    <row r="11" spans="1:7" ht="12.75">
      <c r="A11" s="1" t="s">
        <v>14</v>
      </c>
      <c r="B11" s="2" t="s">
        <v>15</v>
      </c>
      <c r="C11" s="12"/>
      <c r="D11" s="1"/>
      <c r="E11" s="12"/>
      <c r="F11" s="1"/>
      <c r="G11" s="12">
        <f t="shared" si="0"/>
        <v>0</v>
      </c>
    </row>
    <row r="12" spans="1:7" ht="12.75">
      <c r="A12" s="1" t="s">
        <v>16</v>
      </c>
      <c r="B12" s="3" t="s">
        <v>17</v>
      </c>
      <c r="C12" s="12"/>
      <c r="D12" s="1"/>
      <c r="E12" s="12"/>
      <c r="F12" s="1"/>
      <c r="G12" s="12">
        <f t="shared" si="0"/>
        <v>0</v>
      </c>
    </row>
    <row r="13" spans="1:7" ht="12.75">
      <c r="A13" s="1" t="s">
        <v>18</v>
      </c>
      <c r="B13" s="2" t="s">
        <v>19</v>
      </c>
      <c r="C13" s="12"/>
      <c r="D13" s="1"/>
      <c r="E13" s="12"/>
      <c r="F13" s="1"/>
      <c r="G13" s="12">
        <f t="shared" si="0"/>
        <v>0</v>
      </c>
    </row>
    <row r="14" spans="1:7" ht="12.75">
      <c r="A14" s="1" t="s">
        <v>20</v>
      </c>
      <c r="B14" s="2" t="s">
        <v>21</v>
      </c>
      <c r="C14" s="12"/>
      <c r="D14" s="1"/>
      <c r="E14" s="12"/>
      <c r="F14" s="1"/>
      <c r="G14" s="12">
        <f t="shared" si="0"/>
        <v>0</v>
      </c>
    </row>
    <row r="15" spans="1:7" ht="12.75">
      <c r="A15" s="1" t="s">
        <v>24</v>
      </c>
      <c r="B15" s="2" t="s">
        <v>25</v>
      </c>
      <c r="C15" s="12"/>
      <c r="D15" s="1"/>
      <c r="E15" s="12"/>
      <c r="F15" s="1"/>
      <c r="G15" s="12">
        <f t="shared" si="0"/>
        <v>0</v>
      </c>
    </row>
    <row r="16" spans="1:7" ht="12.75">
      <c r="A16" s="1" t="s">
        <v>26</v>
      </c>
      <c r="B16" s="2" t="s">
        <v>27</v>
      </c>
      <c r="C16" s="12"/>
      <c r="D16" s="17"/>
      <c r="E16" s="12"/>
      <c r="F16" s="1"/>
      <c r="G16" s="12">
        <f t="shared" si="0"/>
        <v>0</v>
      </c>
    </row>
    <row r="17" spans="1:7" ht="12.75">
      <c r="A17" s="1" t="s">
        <v>28</v>
      </c>
      <c r="B17" s="2" t="s">
        <v>29</v>
      </c>
      <c r="C17" s="12"/>
      <c r="D17" s="1"/>
      <c r="E17" s="12"/>
      <c r="F17" s="1"/>
      <c r="G17" s="12">
        <f t="shared" si="0"/>
        <v>0</v>
      </c>
    </row>
    <row r="18" spans="1:7" ht="12.75">
      <c r="A18" s="1" t="s">
        <v>53</v>
      </c>
      <c r="B18" s="2" t="s">
        <v>49</v>
      </c>
      <c r="C18" s="12"/>
      <c r="D18" s="17"/>
      <c r="E18" s="12"/>
      <c r="F18" s="1"/>
      <c r="G18" s="12">
        <f t="shared" si="0"/>
        <v>0</v>
      </c>
    </row>
    <row r="19" spans="1:7" ht="12.75">
      <c r="A19" s="4"/>
      <c r="B19" s="5" t="s">
        <v>32</v>
      </c>
      <c r="C19" s="13">
        <f>SUM(C5:C18)</f>
        <v>0</v>
      </c>
      <c r="D19" s="13"/>
      <c r="E19" s="13">
        <f>SUM(E5:E17)</f>
        <v>0</v>
      </c>
      <c r="F19" s="13"/>
      <c r="G19" s="13">
        <f>SUM(G5:G18)</f>
        <v>0</v>
      </c>
    </row>
    <row r="20" spans="1:7" ht="12.75">
      <c r="A20" s="17" t="s">
        <v>22</v>
      </c>
      <c r="B20" s="18" t="s">
        <v>67</v>
      </c>
      <c r="C20" s="14"/>
      <c r="D20" s="14"/>
      <c r="E20" s="14"/>
      <c r="F20" s="14"/>
      <c r="G20" s="14">
        <f>C20-E20</f>
        <v>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/>
      <c r="D22" s="14"/>
      <c r="E22" s="14"/>
      <c r="F22" s="14"/>
      <c r="G22" s="14">
        <f>C22-E22</f>
        <v>0</v>
      </c>
    </row>
    <row r="23" spans="1:7" ht="12.75">
      <c r="A23" s="17" t="s">
        <v>61</v>
      </c>
      <c r="B23" s="18" t="s">
        <v>54</v>
      </c>
      <c r="C23" s="14"/>
      <c r="D23" s="14"/>
      <c r="E23" s="14"/>
      <c r="F23" s="14"/>
      <c r="G23" s="14">
        <f>C23-E23</f>
        <v>0</v>
      </c>
    </row>
    <row r="24" spans="1:7" ht="12.75">
      <c r="A24" s="17"/>
      <c r="B24" s="5" t="s">
        <v>68</v>
      </c>
      <c r="C24" s="13">
        <f>SUM(C20:C23)</f>
        <v>0</v>
      </c>
      <c r="D24" s="13"/>
      <c r="E24" s="13">
        <f>SUM(E20:E23)</f>
        <v>0</v>
      </c>
      <c r="F24" s="13"/>
      <c r="G24" s="13">
        <f>SUM(G20:G23)</f>
        <v>0</v>
      </c>
    </row>
    <row r="25" spans="1:7" ht="12.75">
      <c r="A25" s="1" t="s">
        <v>16</v>
      </c>
      <c r="B25" s="6" t="s">
        <v>17</v>
      </c>
      <c r="C25" s="12"/>
      <c r="D25" s="17"/>
      <c r="E25" s="12"/>
      <c r="F25" s="1"/>
      <c r="G25" s="12">
        <f t="shared" si="0"/>
        <v>0</v>
      </c>
    </row>
    <row r="26" spans="1:7" ht="12.75">
      <c r="A26" s="1" t="s">
        <v>33</v>
      </c>
      <c r="B26" s="2" t="s">
        <v>34</v>
      </c>
      <c r="C26" s="12"/>
      <c r="D26" s="17"/>
      <c r="E26" s="12"/>
      <c r="F26" s="1"/>
      <c r="G26" s="12">
        <f t="shared" si="0"/>
        <v>0</v>
      </c>
    </row>
    <row r="27" spans="1:7" ht="12.75">
      <c r="A27" s="1" t="s">
        <v>6</v>
      </c>
      <c r="B27" s="2" t="s">
        <v>7</v>
      </c>
      <c r="C27" s="12"/>
      <c r="D27" s="17"/>
      <c r="E27" s="12"/>
      <c r="F27" s="1"/>
      <c r="G27" s="12">
        <f t="shared" si="0"/>
        <v>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56</v>
      </c>
      <c r="B30" s="18" t="s">
        <v>39</v>
      </c>
      <c r="C30" s="12"/>
      <c r="D30" s="17"/>
      <c r="E30" s="12"/>
      <c r="F30" s="1"/>
      <c r="G30" s="12">
        <f t="shared" si="0"/>
        <v>0</v>
      </c>
    </row>
    <row r="31" spans="1:7" ht="12.75">
      <c r="A31" s="17" t="s">
        <v>57</v>
      </c>
      <c r="B31" s="18" t="s">
        <v>69</v>
      </c>
      <c r="C31" s="12"/>
      <c r="D31" s="17"/>
      <c r="E31" s="12"/>
      <c r="F31" s="1"/>
      <c r="G31" s="12">
        <f t="shared" si="0"/>
        <v>0</v>
      </c>
    </row>
    <row r="32" spans="1:7" ht="12.75">
      <c r="A32" s="17" t="s">
        <v>58</v>
      </c>
      <c r="B32" s="18" t="s">
        <v>51</v>
      </c>
      <c r="C32" s="12"/>
      <c r="D32" s="17"/>
      <c r="E32" s="12"/>
      <c r="F32" s="1"/>
      <c r="G32" s="12">
        <f t="shared" si="0"/>
        <v>0</v>
      </c>
    </row>
    <row r="33" spans="1:7" ht="12.75">
      <c r="A33" s="1"/>
      <c r="B33" s="5" t="s">
        <v>70</v>
      </c>
      <c r="C33" s="13">
        <f>SUM(C25:C32)</f>
        <v>0</v>
      </c>
      <c r="D33" s="13"/>
      <c r="E33" s="13">
        <f>SUM(E25:E32)</f>
        <v>0</v>
      </c>
      <c r="F33" s="13"/>
      <c r="G33" s="13">
        <f>SUM(G25:G32)</f>
        <v>0</v>
      </c>
    </row>
    <row r="34" spans="1:7" ht="12.75">
      <c r="A34" s="17" t="s">
        <v>53</v>
      </c>
      <c r="B34" s="18" t="s">
        <v>49</v>
      </c>
      <c r="C34" s="14"/>
      <c r="D34" s="14"/>
      <c r="E34" s="14"/>
      <c r="F34" s="14"/>
      <c r="G34" s="14">
        <f>C34-E34</f>
        <v>0</v>
      </c>
    </row>
    <row r="35" spans="1:7" ht="12.75">
      <c r="A35" s="1" t="s">
        <v>42</v>
      </c>
      <c r="B35" s="9" t="s">
        <v>43</v>
      </c>
      <c r="C35" s="14"/>
      <c r="D35" s="14"/>
      <c r="E35" s="14"/>
      <c r="F35" s="14"/>
      <c r="G35" s="14">
        <f>C35-E35</f>
        <v>0</v>
      </c>
    </row>
    <row r="36" spans="1:7" ht="12.75">
      <c r="A36" s="1"/>
      <c r="B36" s="5" t="s">
        <v>71</v>
      </c>
      <c r="C36" s="13">
        <f>SUM(C34:C35)</f>
        <v>0</v>
      </c>
      <c r="D36" s="13"/>
      <c r="E36" s="13">
        <f>SUM(E34:E35)</f>
        <v>0</v>
      </c>
      <c r="F36" s="13"/>
      <c r="G36" s="13">
        <f>SUM(G34:G35)</f>
        <v>0</v>
      </c>
    </row>
    <row r="37" spans="1:7" ht="12.75">
      <c r="A37" s="1" t="s">
        <v>38</v>
      </c>
      <c r="B37" s="7" t="s">
        <v>72</v>
      </c>
      <c r="C37" s="12">
        <v>1920</v>
      </c>
      <c r="D37" s="17" t="s">
        <v>198</v>
      </c>
      <c r="E37" s="12"/>
      <c r="F37" s="1"/>
      <c r="G37" s="12">
        <f t="shared" si="0"/>
        <v>1920</v>
      </c>
    </row>
    <row r="38" spans="1:7" ht="12.75">
      <c r="A38" s="1" t="s">
        <v>40</v>
      </c>
      <c r="B38" s="7" t="s">
        <v>3</v>
      </c>
      <c r="C38" s="12"/>
      <c r="D38" s="17"/>
      <c r="E38" s="12"/>
      <c r="F38" s="1"/>
      <c r="G38" s="12">
        <f t="shared" si="0"/>
        <v>0</v>
      </c>
    </row>
    <row r="39" spans="1:7" ht="12.75">
      <c r="A39" s="1"/>
      <c r="B39" s="8" t="s">
        <v>41</v>
      </c>
      <c r="C39" s="13">
        <f>SUM(C37:C38)</f>
        <v>1920</v>
      </c>
      <c r="D39" s="13"/>
      <c r="E39" s="13">
        <f>SUM(E37:E38)</f>
        <v>0</v>
      </c>
      <c r="F39" s="13"/>
      <c r="G39" s="13">
        <f>SUM(G37:G38)</f>
        <v>1920</v>
      </c>
    </row>
    <row r="40" spans="1:7" ht="12.75">
      <c r="A40" s="17" t="s">
        <v>59</v>
      </c>
      <c r="B40" s="9" t="s">
        <v>34</v>
      </c>
      <c r="C40" s="14"/>
      <c r="D40" s="14"/>
      <c r="E40" s="14"/>
      <c r="F40" s="14"/>
      <c r="G40" s="14">
        <f>C40-E40</f>
        <v>0</v>
      </c>
    </row>
    <row r="41" spans="1:7" ht="12.75">
      <c r="A41" s="1"/>
      <c r="B41" s="25" t="s">
        <v>73</v>
      </c>
      <c r="C41" s="13">
        <f>C40</f>
        <v>0</v>
      </c>
      <c r="D41" s="13"/>
      <c r="E41" s="13">
        <f>E40</f>
        <v>0</v>
      </c>
      <c r="F41" s="13"/>
      <c r="G41" s="13">
        <f>G40</f>
        <v>0</v>
      </c>
    </row>
    <row r="42" spans="1:7" ht="12.75">
      <c r="A42" s="1" t="s">
        <v>42</v>
      </c>
      <c r="B42" s="9" t="s">
        <v>43</v>
      </c>
      <c r="C42" s="12"/>
      <c r="D42" s="17"/>
      <c r="E42" s="12"/>
      <c r="F42" s="1"/>
      <c r="G42" s="12">
        <f t="shared" si="0"/>
        <v>0</v>
      </c>
    </row>
    <row r="43" spans="1:7" ht="12.75">
      <c r="A43" s="1"/>
      <c r="B43" s="8" t="s">
        <v>44</v>
      </c>
      <c r="C43" s="13">
        <f>SUM(C42)</f>
        <v>0</v>
      </c>
      <c r="D43" s="13"/>
      <c r="E43" s="13">
        <f>SUM(E42)</f>
        <v>0</v>
      </c>
      <c r="F43" s="13"/>
      <c r="G43" s="13">
        <f>SUM(G42)</f>
        <v>0</v>
      </c>
    </row>
    <row r="44" spans="1:7" ht="12.75">
      <c r="A44" s="1"/>
      <c r="B44" s="10" t="s">
        <v>45</v>
      </c>
      <c r="C44" s="13">
        <f>C19+C24+C33+C36+C39+C41+C43</f>
        <v>1920</v>
      </c>
      <c r="D44" s="13"/>
      <c r="E44" s="13">
        <f>E19+E24+E33+E36+E39+E41+E43</f>
        <v>0</v>
      </c>
      <c r="F44" s="13"/>
      <c r="G44" s="13">
        <f>G19+G24+G33+G36+G39+G41+G43</f>
        <v>1920</v>
      </c>
    </row>
    <row r="45" spans="1:7" ht="12.75">
      <c r="A45" s="27"/>
      <c r="B45" s="28"/>
      <c r="C45" s="29"/>
      <c r="D45" s="29"/>
      <c r="E45" s="29"/>
      <c r="F45" s="29"/>
      <c r="G45" s="29"/>
    </row>
    <row r="46" spans="1:7" ht="12.75">
      <c r="A46" s="60" t="s">
        <v>199</v>
      </c>
      <c r="B46" s="61"/>
      <c r="C46" s="61"/>
      <c r="D46" s="61"/>
      <c r="E46" s="61"/>
      <c r="F46" s="61"/>
      <c r="G46" s="61"/>
    </row>
    <row r="48" spans="2:5" ht="12.75">
      <c r="B48" t="s">
        <v>74</v>
      </c>
      <c r="E48" t="s">
        <v>75</v>
      </c>
    </row>
    <row r="49" spans="2:5" ht="12.75">
      <c r="B49" t="s">
        <v>76</v>
      </c>
      <c r="E49" t="s">
        <v>77</v>
      </c>
    </row>
    <row r="50" spans="3:5" ht="12.75">
      <c r="C50" s="20"/>
      <c r="E50" s="20"/>
    </row>
    <row r="52" ht="12.75">
      <c r="D52" t="s">
        <v>197</v>
      </c>
    </row>
  </sheetData>
  <sheetProtection/>
  <mergeCells count="6">
    <mergeCell ref="A46:G46"/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9.8515625" style="0" customWidth="1"/>
    <col min="4" max="4" width="16.28125" style="0" customWidth="1"/>
    <col min="5" max="5" width="10.140625" style="0" customWidth="1"/>
    <col min="6" max="6" width="11.7109375" style="0" customWidth="1"/>
    <col min="7" max="7" width="10.00390625" style="0" customWidth="1"/>
  </cols>
  <sheetData>
    <row r="1" spans="1:7" ht="12.75" customHeight="1">
      <c r="A1" s="54" t="s">
        <v>63</v>
      </c>
      <c r="B1" s="54"/>
      <c r="C1" s="54"/>
      <c r="D1" s="54"/>
      <c r="E1" s="54"/>
      <c r="F1" s="54"/>
      <c r="G1" s="54"/>
    </row>
    <row r="3" spans="1:7" ht="12.75">
      <c r="A3" s="55" t="s">
        <v>0</v>
      </c>
      <c r="B3" s="57" t="s">
        <v>1</v>
      </c>
      <c r="C3" s="59" t="s">
        <v>200</v>
      </c>
      <c r="D3" s="59"/>
      <c r="E3" s="59" t="s">
        <v>201</v>
      </c>
      <c r="F3" s="59"/>
      <c r="G3" s="24" t="s">
        <v>64</v>
      </c>
    </row>
    <row r="4" spans="1:7" ht="12.75" customHeight="1">
      <c r="A4" s="56"/>
      <c r="B4" s="58"/>
      <c r="C4" s="24" t="s">
        <v>65</v>
      </c>
      <c r="D4" s="24" t="s">
        <v>66</v>
      </c>
      <c r="E4" s="24" t="s">
        <v>65</v>
      </c>
      <c r="F4" s="24" t="s">
        <v>66</v>
      </c>
      <c r="G4" s="24" t="s">
        <v>65</v>
      </c>
    </row>
    <row r="5" spans="1:7" ht="12.75">
      <c r="A5" s="1" t="s">
        <v>2</v>
      </c>
      <c r="B5" s="2" t="s">
        <v>3</v>
      </c>
      <c r="C5" s="26">
        <v>42958.12</v>
      </c>
      <c r="D5" s="17" t="s">
        <v>207</v>
      </c>
      <c r="E5" s="12"/>
      <c r="F5" s="1"/>
      <c r="G5" s="12">
        <f>C5-E5</f>
        <v>42958.12</v>
      </c>
    </row>
    <row r="6" spans="1:7" ht="12.75">
      <c r="A6" s="1" t="s">
        <v>4</v>
      </c>
      <c r="B6" s="2" t="s">
        <v>5</v>
      </c>
      <c r="C6" s="12">
        <v>10402</v>
      </c>
      <c r="D6" s="17" t="s">
        <v>208</v>
      </c>
      <c r="E6" s="12"/>
      <c r="F6" s="1"/>
      <c r="G6" s="12">
        <f aca="true" t="shared" si="0" ref="G6:G42">C6-E6</f>
        <v>10402</v>
      </c>
    </row>
    <row r="7" spans="1:7" ht="12.75">
      <c r="A7" s="1" t="s">
        <v>6</v>
      </c>
      <c r="B7" s="2" t="s">
        <v>7</v>
      </c>
      <c r="C7" s="12">
        <v>21979.94</v>
      </c>
      <c r="D7" s="17" t="s">
        <v>202</v>
      </c>
      <c r="E7" s="12"/>
      <c r="F7" s="1"/>
      <c r="G7" s="12">
        <f t="shared" si="0"/>
        <v>21979.94</v>
      </c>
    </row>
    <row r="8" spans="1:7" ht="12.75">
      <c r="A8" s="1" t="s">
        <v>8</v>
      </c>
      <c r="B8" s="2" t="s">
        <v>9</v>
      </c>
      <c r="C8" s="12">
        <v>20947.33</v>
      </c>
      <c r="D8" s="1" t="s">
        <v>209</v>
      </c>
      <c r="E8" s="12"/>
      <c r="F8" s="1"/>
      <c r="G8" s="12">
        <f t="shared" si="0"/>
        <v>20947.33</v>
      </c>
    </row>
    <row r="9" spans="1:7" ht="12.75">
      <c r="A9" s="1" t="s">
        <v>10</v>
      </c>
      <c r="B9" s="2" t="s">
        <v>11</v>
      </c>
      <c r="C9" s="12">
        <v>21999.41</v>
      </c>
      <c r="D9" s="17" t="s">
        <v>204</v>
      </c>
      <c r="E9" s="12"/>
      <c r="F9" s="1"/>
      <c r="G9" s="12">
        <f t="shared" si="0"/>
        <v>21999.41</v>
      </c>
    </row>
    <row r="10" spans="1:7" ht="12.75">
      <c r="A10" s="1" t="s">
        <v>12</v>
      </c>
      <c r="B10" s="2" t="s">
        <v>13</v>
      </c>
      <c r="C10" s="12">
        <v>29603.04</v>
      </c>
      <c r="D10" s="17" t="s">
        <v>210</v>
      </c>
      <c r="E10" s="12"/>
      <c r="F10" s="1"/>
      <c r="G10" s="12">
        <f t="shared" si="0"/>
        <v>29603.04</v>
      </c>
    </row>
    <row r="11" spans="1:7" ht="12.75">
      <c r="A11" s="1" t="s">
        <v>14</v>
      </c>
      <c r="B11" s="2" t="s">
        <v>15</v>
      </c>
      <c r="C11" s="12">
        <v>18479.93</v>
      </c>
      <c r="D11" s="1" t="s">
        <v>211</v>
      </c>
      <c r="E11" s="12"/>
      <c r="F11" s="1"/>
      <c r="G11" s="12">
        <f t="shared" si="0"/>
        <v>18479.93</v>
      </c>
    </row>
    <row r="12" spans="1:7" ht="12.75">
      <c r="A12" s="1" t="s">
        <v>16</v>
      </c>
      <c r="B12" s="3" t="s">
        <v>17</v>
      </c>
      <c r="C12" s="12">
        <v>27036.35</v>
      </c>
      <c r="D12" s="1" t="s">
        <v>221</v>
      </c>
      <c r="E12" s="12"/>
      <c r="F12" s="1"/>
      <c r="G12" s="12">
        <f t="shared" si="0"/>
        <v>27036.35</v>
      </c>
    </row>
    <row r="13" spans="1:7" ht="12.75">
      <c r="A13" s="1" t="s">
        <v>18</v>
      </c>
      <c r="B13" s="2" t="s">
        <v>19</v>
      </c>
      <c r="C13" s="12">
        <v>31583.93</v>
      </c>
      <c r="D13" s="1" t="s">
        <v>203</v>
      </c>
      <c r="E13" s="12"/>
      <c r="F13" s="1"/>
      <c r="G13" s="12">
        <f t="shared" si="0"/>
        <v>31583.93</v>
      </c>
    </row>
    <row r="14" spans="1:7" ht="12.75">
      <c r="A14" s="1" t="s">
        <v>20</v>
      </c>
      <c r="B14" s="2" t="s">
        <v>21</v>
      </c>
      <c r="C14" s="12">
        <v>17368.87</v>
      </c>
      <c r="D14" s="1" t="s">
        <v>222</v>
      </c>
      <c r="E14" s="12"/>
      <c r="F14" s="1"/>
      <c r="G14" s="12">
        <f t="shared" si="0"/>
        <v>17368.87</v>
      </c>
    </row>
    <row r="15" spans="1:7" ht="12.75">
      <c r="A15" s="1" t="s">
        <v>24</v>
      </c>
      <c r="B15" s="2" t="s">
        <v>25</v>
      </c>
      <c r="C15" s="12">
        <v>16703.7</v>
      </c>
      <c r="D15" s="1" t="s">
        <v>202</v>
      </c>
      <c r="E15" s="12"/>
      <c r="F15" s="1"/>
      <c r="G15" s="12">
        <f t="shared" si="0"/>
        <v>16703.7</v>
      </c>
    </row>
    <row r="16" spans="1:7" ht="12.75">
      <c r="A16" s="1" t="s">
        <v>26</v>
      </c>
      <c r="B16" s="2" t="s">
        <v>27</v>
      </c>
      <c r="C16" s="12">
        <v>18286.81</v>
      </c>
      <c r="D16" s="17" t="s">
        <v>212</v>
      </c>
      <c r="E16" s="12"/>
      <c r="F16" s="1"/>
      <c r="G16" s="12">
        <f t="shared" si="0"/>
        <v>18286.81</v>
      </c>
    </row>
    <row r="17" spans="1:7" ht="12.75">
      <c r="A17" s="1" t="s">
        <v>28</v>
      </c>
      <c r="B17" s="2" t="s">
        <v>29</v>
      </c>
      <c r="C17" s="12">
        <v>19631.21</v>
      </c>
      <c r="D17" s="1" t="s">
        <v>204</v>
      </c>
      <c r="E17" s="12"/>
      <c r="F17" s="1"/>
      <c r="G17" s="12">
        <f t="shared" si="0"/>
        <v>19631.21</v>
      </c>
    </row>
    <row r="18" spans="1:7" ht="12.75">
      <c r="A18" s="1" t="s">
        <v>53</v>
      </c>
      <c r="B18" s="2" t="s">
        <v>49</v>
      </c>
      <c r="C18" s="12"/>
      <c r="D18" s="17"/>
      <c r="E18" s="12"/>
      <c r="F18" s="1"/>
      <c r="G18" s="12">
        <f t="shared" si="0"/>
        <v>0</v>
      </c>
    </row>
    <row r="19" spans="1:7" ht="12.75">
      <c r="A19" s="4"/>
      <c r="B19" s="5" t="s">
        <v>32</v>
      </c>
      <c r="C19" s="13">
        <f>SUM(C5:C18)</f>
        <v>296980.64</v>
      </c>
      <c r="D19" s="13"/>
      <c r="E19" s="13">
        <f>SUM(E5:E17)</f>
        <v>0</v>
      </c>
      <c r="F19" s="13"/>
      <c r="G19" s="13">
        <f>SUM(G5:G18)</f>
        <v>296980.64</v>
      </c>
    </row>
    <row r="20" spans="1:7" ht="12.75">
      <c r="A20" s="17" t="s">
        <v>22</v>
      </c>
      <c r="B20" s="18" t="s">
        <v>67</v>
      </c>
      <c r="C20" s="14">
        <v>3800</v>
      </c>
      <c r="D20" s="14" t="s">
        <v>213</v>
      </c>
      <c r="E20" s="14"/>
      <c r="F20" s="14"/>
      <c r="G20" s="14">
        <f>C20-E20</f>
        <v>3800</v>
      </c>
    </row>
    <row r="21" spans="1:7" ht="12.75">
      <c r="A21" s="17" t="s">
        <v>30</v>
      </c>
      <c r="B21" s="18" t="s">
        <v>31</v>
      </c>
      <c r="C21" s="14"/>
      <c r="D21" s="14"/>
      <c r="E21" s="14"/>
      <c r="F21" s="14"/>
      <c r="G21" s="14">
        <f>C21-E21</f>
        <v>0</v>
      </c>
    </row>
    <row r="22" spans="1:7" ht="12.75">
      <c r="A22" s="17" t="s">
        <v>53</v>
      </c>
      <c r="B22" s="18" t="s">
        <v>49</v>
      </c>
      <c r="C22" s="14"/>
      <c r="D22" s="14"/>
      <c r="E22" s="14"/>
      <c r="F22" s="14"/>
      <c r="G22" s="14">
        <f>C22-E22</f>
        <v>0</v>
      </c>
    </row>
    <row r="23" spans="1:7" ht="12.75">
      <c r="A23" s="17" t="s">
        <v>61</v>
      </c>
      <c r="B23" s="18" t="s">
        <v>54</v>
      </c>
      <c r="C23" s="14">
        <v>1600</v>
      </c>
      <c r="D23" s="14" t="s">
        <v>214</v>
      </c>
      <c r="E23" s="14"/>
      <c r="F23" s="14"/>
      <c r="G23" s="14">
        <f>C23-E23</f>
        <v>1600</v>
      </c>
    </row>
    <row r="24" spans="1:7" ht="12.75">
      <c r="A24" s="17"/>
      <c r="B24" s="5" t="s">
        <v>68</v>
      </c>
      <c r="C24" s="13">
        <f>SUM(C20:C23)</f>
        <v>5400</v>
      </c>
      <c r="D24" s="13"/>
      <c r="E24" s="13">
        <f>SUM(E20:E23)</f>
        <v>0</v>
      </c>
      <c r="F24" s="13"/>
      <c r="G24" s="13">
        <f>SUM(G20:G23)</f>
        <v>5400</v>
      </c>
    </row>
    <row r="25" spans="1:7" ht="12.75">
      <c r="A25" s="1" t="s">
        <v>16</v>
      </c>
      <c r="B25" s="6" t="s">
        <v>17</v>
      </c>
      <c r="C25" s="12">
        <v>46870</v>
      </c>
      <c r="D25" s="17" t="s">
        <v>221</v>
      </c>
      <c r="E25" s="12"/>
      <c r="F25" s="1"/>
      <c r="G25" s="12">
        <f t="shared" si="0"/>
        <v>46870</v>
      </c>
    </row>
    <row r="26" spans="1:7" ht="12.75">
      <c r="A26" s="1" t="s">
        <v>33</v>
      </c>
      <c r="B26" s="2" t="s">
        <v>34</v>
      </c>
      <c r="C26" s="12">
        <v>42770</v>
      </c>
      <c r="D26" s="17" t="s">
        <v>215</v>
      </c>
      <c r="E26" s="12"/>
      <c r="F26" s="1"/>
      <c r="G26" s="12">
        <f t="shared" si="0"/>
        <v>42770</v>
      </c>
    </row>
    <row r="27" spans="1:7" ht="12.75">
      <c r="A27" s="1" t="s">
        <v>6</v>
      </c>
      <c r="B27" s="2" t="s">
        <v>7</v>
      </c>
      <c r="C27" s="12">
        <v>76940</v>
      </c>
      <c r="D27" s="17" t="s">
        <v>202</v>
      </c>
      <c r="E27" s="12"/>
      <c r="F27" s="1"/>
      <c r="G27" s="12">
        <f t="shared" si="0"/>
        <v>76940</v>
      </c>
    </row>
    <row r="28" spans="1:7" ht="12.75">
      <c r="A28" s="1" t="s">
        <v>35</v>
      </c>
      <c r="B28" s="2" t="s">
        <v>36</v>
      </c>
      <c r="C28" s="12"/>
      <c r="D28" s="1"/>
      <c r="E28" s="12"/>
      <c r="F28" s="1"/>
      <c r="G28" s="12">
        <f t="shared" si="0"/>
        <v>0</v>
      </c>
    </row>
    <row r="29" spans="1:7" ht="12.75">
      <c r="A29" s="17" t="s">
        <v>53</v>
      </c>
      <c r="B29" s="18" t="s">
        <v>49</v>
      </c>
      <c r="C29" s="12"/>
      <c r="D29" s="17"/>
      <c r="E29" s="12"/>
      <c r="F29" s="1"/>
      <c r="G29" s="12">
        <f t="shared" si="0"/>
        <v>0</v>
      </c>
    </row>
    <row r="30" spans="1:7" ht="12.75">
      <c r="A30" s="17" t="s">
        <v>56</v>
      </c>
      <c r="B30" s="18" t="s">
        <v>39</v>
      </c>
      <c r="C30" s="12">
        <v>3456</v>
      </c>
      <c r="D30" s="17" t="s">
        <v>216</v>
      </c>
      <c r="E30" s="12"/>
      <c r="F30" s="1"/>
      <c r="G30" s="12">
        <f t="shared" si="0"/>
        <v>3456</v>
      </c>
    </row>
    <row r="31" spans="1:7" ht="12.75">
      <c r="A31" s="17" t="s">
        <v>57</v>
      </c>
      <c r="B31" s="18" t="s">
        <v>69</v>
      </c>
      <c r="C31" s="12">
        <v>6095</v>
      </c>
      <c r="D31" s="17" t="s">
        <v>217</v>
      </c>
      <c r="E31" s="12"/>
      <c r="F31" s="1"/>
      <c r="G31" s="12">
        <f t="shared" si="0"/>
        <v>6095</v>
      </c>
    </row>
    <row r="32" spans="1:7" ht="12.75">
      <c r="A32" s="17" t="s">
        <v>58</v>
      </c>
      <c r="B32" s="18" t="s">
        <v>51</v>
      </c>
      <c r="C32" s="12">
        <v>8902</v>
      </c>
      <c r="D32" s="17" t="s">
        <v>205</v>
      </c>
      <c r="E32" s="12"/>
      <c r="F32" s="1"/>
      <c r="G32" s="12">
        <f t="shared" si="0"/>
        <v>8902</v>
      </c>
    </row>
    <row r="33" spans="1:7" ht="12.75">
      <c r="A33" s="1"/>
      <c r="B33" s="5" t="s">
        <v>70</v>
      </c>
      <c r="C33" s="13">
        <f>SUM(C25:C32)</f>
        <v>185033</v>
      </c>
      <c r="D33" s="13"/>
      <c r="E33" s="13">
        <f>SUM(E25:E32)</f>
        <v>0</v>
      </c>
      <c r="F33" s="13"/>
      <c r="G33" s="13">
        <f>SUM(G25:G32)</f>
        <v>185033</v>
      </c>
    </row>
    <row r="34" spans="1:7" ht="12.75">
      <c r="A34" s="17" t="s">
        <v>53</v>
      </c>
      <c r="B34" s="18" t="s">
        <v>49</v>
      </c>
      <c r="C34" s="14"/>
      <c r="D34" s="14"/>
      <c r="E34" s="14"/>
      <c r="F34" s="14"/>
      <c r="G34" s="14">
        <f>C34-E34</f>
        <v>0</v>
      </c>
    </row>
    <row r="35" spans="1:7" ht="12.75">
      <c r="A35" s="1" t="s">
        <v>42</v>
      </c>
      <c r="B35" s="9" t="s">
        <v>43</v>
      </c>
      <c r="C35" s="14">
        <v>30</v>
      </c>
      <c r="D35" s="14" t="s">
        <v>206</v>
      </c>
      <c r="E35" s="14"/>
      <c r="F35" s="14"/>
      <c r="G35" s="14">
        <f>C35-E35</f>
        <v>30</v>
      </c>
    </row>
    <row r="36" spans="1:7" ht="12.75">
      <c r="A36" s="1"/>
      <c r="B36" s="5" t="s">
        <v>71</v>
      </c>
      <c r="C36" s="13">
        <f>SUM(C34:C35)</f>
        <v>30</v>
      </c>
      <c r="D36" s="13"/>
      <c r="E36" s="13">
        <f>SUM(E34:E35)</f>
        <v>0</v>
      </c>
      <c r="F36" s="13"/>
      <c r="G36" s="13">
        <f>SUM(G34:G35)</f>
        <v>30</v>
      </c>
    </row>
    <row r="37" spans="1:7" ht="12.75">
      <c r="A37" s="1" t="s">
        <v>38</v>
      </c>
      <c r="B37" s="7" t="s">
        <v>72</v>
      </c>
      <c r="C37" s="12">
        <v>1740</v>
      </c>
      <c r="D37" s="17" t="s">
        <v>223</v>
      </c>
      <c r="E37" s="12"/>
      <c r="F37" s="1"/>
      <c r="G37" s="12">
        <f t="shared" si="0"/>
        <v>1740</v>
      </c>
    </row>
    <row r="38" spans="1:7" ht="12.75">
      <c r="A38" s="1" t="s">
        <v>40</v>
      </c>
      <c r="B38" s="7" t="s">
        <v>3</v>
      </c>
      <c r="C38" s="12">
        <v>3180</v>
      </c>
      <c r="D38" s="17" t="s">
        <v>218</v>
      </c>
      <c r="E38" s="12"/>
      <c r="F38" s="1"/>
      <c r="G38" s="12">
        <f t="shared" si="0"/>
        <v>3180</v>
      </c>
    </row>
    <row r="39" spans="1:7" ht="12.75">
      <c r="A39" s="1"/>
      <c r="B39" s="8" t="s">
        <v>41</v>
      </c>
      <c r="C39" s="13">
        <f>SUM(C37:C38)</f>
        <v>4920</v>
      </c>
      <c r="D39" s="13"/>
      <c r="E39" s="13">
        <f>SUM(E37:E38)</f>
        <v>0</v>
      </c>
      <c r="F39" s="13"/>
      <c r="G39" s="13">
        <f>SUM(G37:G38)</f>
        <v>4920</v>
      </c>
    </row>
    <row r="40" spans="1:7" ht="12.75">
      <c r="A40" s="17" t="s">
        <v>59</v>
      </c>
      <c r="B40" s="9" t="s">
        <v>34</v>
      </c>
      <c r="C40" s="14">
        <v>465</v>
      </c>
      <c r="D40" s="14" t="s">
        <v>219</v>
      </c>
      <c r="E40" s="14"/>
      <c r="F40" s="14"/>
      <c r="G40" s="14">
        <f>C40-E40</f>
        <v>465</v>
      </c>
    </row>
    <row r="41" spans="1:7" ht="12.75">
      <c r="A41" s="1"/>
      <c r="B41" s="25" t="s">
        <v>73</v>
      </c>
      <c r="C41" s="13">
        <f>C40</f>
        <v>465</v>
      </c>
      <c r="D41" s="13"/>
      <c r="E41" s="13">
        <f>E40</f>
        <v>0</v>
      </c>
      <c r="F41" s="13"/>
      <c r="G41" s="13">
        <f>G40</f>
        <v>465</v>
      </c>
    </row>
    <row r="42" spans="1:7" ht="12.75">
      <c r="A42" s="1" t="s">
        <v>42</v>
      </c>
      <c r="B42" s="9" t="s">
        <v>43</v>
      </c>
      <c r="C42" s="12">
        <v>180</v>
      </c>
      <c r="D42" s="17" t="s">
        <v>206</v>
      </c>
      <c r="E42" s="12"/>
      <c r="F42" s="1"/>
      <c r="G42" s="12">
        <f t="shared" si="0"/>
        <v>180</v>
      </c>
    </row>
    <row r="43" spans="1:7" ht="12.75">
      <c r="A43" s="1"/>
      <c r="B43" s="8" t="s">
        <v>44</v>
      </c>
      <c r="C43" s="13">
        <f>SUM(C42)</f>
        <v>180</v>
      </c>
      <c r="D43" s="13"/>
      <c r="E43" s="13">
        <f>SUM(E42)</f>
        <v>0</v>
      </c>
      <c r="F43" s="13"/>
      <c r="G43" s="13">
        <f>SUM(G42)</f>
        <v>180</v>
      </c>
    </row>
    <row r="44" spans="1:7" ht="12.75">
      <c r="A44" s="1"/>
      <c r="B44" s="10" t="s">
        <v>45</v>
      </c>
      <c r="C44" s="13">
        <f>C19+C24+C33+C36+C39+C41+C43</f>
        <v>493008.64</v>
      </c>
      <c r="D44" s="13"/>
      <c r="E44" s="13">
        <f>E19+E24+E33+E36+E39+E41+E43</f>
        <v>0</v>
      </c>
      <c r="F44" s="13"/>
      <c r="G44" s="13">
        <f>G19+G24+G33+G36+G39+G41+G43</f>
        <v>493008.64</v>
      </c>
    </row>
    <row r="45" spans="1:7" ht="12.75">
      <c r="A45" s="27"/>
      <c r="B45" s="28"/>
      <c r="C45" s="29"/>
      <c r="D45" s="29"/>
      <c r="E45" s="29"/>
      <c r="F45" s="29"/>
      <c r="G45" s="29"/>
    </row>
    <row r="47" spans="2:5" ht="12.75">
      <c r="B47" t="s">
        <v>74</v>
      </c>
      <c r="E47" t="s">
        <v>75</v>
      </c>
    </row>
    <row r="48" spans="2:5" ht="12.75">
      <c r="B48" t="s">
        <v>76</v>
      </c>
      <c r="C48" t="s">
        <v>220</v>
      </c>
      <c r="E48" t="s">
        <v>77</v>
      </c>
    </row>
    <row r="49" spans="3:5" ht="12.75">
      <c r="C49" s="20"/>
      <c r="E49" s="20"/>
    </row>
  </sheetData>
  <sheetProtection/>
  <mergeCells count="5">
    <mergeCell ref="A1:G1"/>
    <mergeCell ref="A3:A4"/>
    <mergeCell ref="B3:B4"/>
    <mergeCell ref="C3:D3"/>
    <mergeCell ref="E3:F3"/>
  </mergeCells>
  <printOptions/>
  <pageMargins left="0.25" right="0.25" top="0.75" bottom="0.75" header="0.3" footer="0.3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2018-09-20T05:58:12Z</cp:lastPrinted>
  <dcterms:created xsi:type="dcterms:W3CDTF">1996-10-14T23:33:28Z</dcterms:created>
  <dcterms:modified xsi:type="dcterms:W3CDTF">2018-09-27T06:06:45Z</dcterms:modified>
  <cp:category/>
  <cp:version/>
  <cp:contentType/>
  <cp:contentStatus/>
</cp:coreProperties>
</file>